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R:\APERC\E\ESTO\Annual\data\2016\Questionnaires\"/>
    </mc:Choice>
  </mc:AlternateContent>
  <bookViews>
    <workbookView xWindow="-15" yWindow="-15" windowWidth="19170" windowHeight="6180"/>
  </bookViews>
  <sheets>
    <sheet name="Cover" sheetId="6" r:id="rId1"/>
    <sheet name="Primary" sheetId="5" r:id="rId2"/>
    <sheet name="Supply" sheetId="1" r:id="rId3"/>
    <sheet name="Import_export" sheetId="10" r:id="rId4"/>
    <sheet name="Transformation" sheetId="2" r:id="rId5"/>
    <sheet name="Final consumption" sheetId="3" r:id="rId6"/>
    <sheet name="correspondence table" sheetId="7" state="hidden" r:id="rId7"/>
    <sheet name="Units" sheetId="9" state="hidden" r:id="rId8"/>
  </sheets>
  <definedNames>
    <definedName name="_xlnm.Print_Area" localSheetId="5">'Final consumption'!$C$9:$Y$43</definedName>
    <definedName name="_xlnm.Print_Area" localSheetId="2">Supply!$D$8:$AC$41</definedName>
    <definedName name="_xlnm.Print_Area" localSheetId="4">Transformation!$C$9:$AB$38</definedName>
    <definedName name="_xlnm.Print_Titles" localSheetId="5">'Final consumption'!$A:$B,'Final consumption'!$1:$8</definedName>
    <definedName name="_xlnm.Print_Titles" localSheetId="2">Supply!$A:$C,Supply!$1:$7</definedName>
    <definedName name="_xlnm.Print_Titles" localSheetId="4">Transformation!$A:$B,Transformation!$1:$8</definedName>
  </definedNames>
  <calcPr calcId="152511"/>
</workbook>
</file>

<file path=xl/calcChain.xml><?xml version="1.0" encoding="utf-8"?>
<calcChain xmlns="http://schemas.openxmlformats.org/spreadsheetml/2006/main">
  <c r="I24" i="1" l="1"/>
  <c r="I18" i="5"/>
  <c r="H18" i="5"/>
  <c r="G18" i="5"/>
  <c r="F18" i="5"/>
  <c r="E18" i="5"/>
  <c r="H24" i="1" l="1"/>
  <c r="G24" i="1"/>
  <c r="F24" i="1"/>
  <c r="E24" i="1"/>
  <c r="D24" i="1"/>
  <c r="J23" i="1"/>
  <c r="I23" i="1"/>
  <c r="Y14" i="2"/>
  <c r="Y12" i="2"/>
  <c r="Y11" i="2"/>
  <c r="AB23" i="1"/>
  <c r="AA23" i="1"/>
  <c r="Z23" i="1"/>
  <c r="Y23" i="1"/>
  <c r="X23" i="1"/>
  <c r="W23" i="1"/>
  <c r="V23" i="1"/>
  <c r="T23" i="1"/>
  <c r="S23" i="1"/>
  <c r="Q23" i="1"/>
  <c r="P23" i="1"/>
  <c r="O23" i="1"/>
  <c r="M23" i="1"/>
  <c r="L23" i="1"/>
  <c r="K23" i="1"/>
  <c r="D18" i="5"/>
  <c r="X15" i="2" l="1"/>
  <c r="W15" i="2"/>
  <c r="V15" i="2"/>
  <c r="U15" i="2"/>
  <c r="U9" i="2" s="1"/>
  <c r="T15" i="2"/>
  <c r="T9" i="2" s="1"/>
  <c r="S15" i="2"/>
  <c r="R15" i="2"/>
  <c r="Q15" i="2"/>
  <c r="P15" i="2"/>
  <c r="O15" i="2"/>
  <c r="N15" i="2"/>
  <c r="M15" i="2"/>
  <c r="M9" i="2" s="1"/>
  <c r="L15" i="2"/>
  <c r="L9" i="2" s="1"/>
  <c r="K15" i="2"/>
  <c r="J15" i="2"/>
  <c r="I15" i="2"/>
  <c r="H15" i="2"/>
  <c r="G15" i="2"/>
  <c r="F15" i="2"/>
  <c r="E15" i="2"/>
  <c r="E9" i="2" s="1"/>
  <c r="D15" i="2"/>
  <c r="D9" i="2" s="1"/>
  <c r="Y10" i="2"/>
  <c r="X10" i="2"/>
  <c r="X9" i="2" s="1"/>
  <c r="W10" i="2"/>
  <c r="V10" i="2"/>
  <c r="U10" i="2"/>
  <c r="T10" i="2"/>
  <c r="S10" i="2"/>
  <c r="R10" i="2"/>
  <c r="Q10" i="2"/>
  <c r="Q9" i="2" s="1"/>
  <c r="P10" i="2"/>
  <c r="P9" i="2" s="1"/>
  <c r="O10" i="2"/>
  <c r="N10" i="2"/>
  <c r="M10" i="2"/>
  <c r="L10" i="2"/>
  <c r="K10" i="2"/>
  <c r="J10" i="2"/>
  <c r="I10" i="2"/>
  <c r="I9" i="2" s="1"/>
  <c r="H10" i="2"/>
  <c r="H9" i="2" s="1"/>
  <c r="G10" i="2"/>
  <c r="F10" i="2"/>
  <c r="E10" i="2"/>
  <c r="D10" i="2"/>
  <c r="W9" i="2"/>
  <c r="V9" i="2"/>
  <c r="O9" i="2"/>
  <c r="N9" i="2"/>
  <c r="G9" i="2"/>
  <c r="X37" i="3"/>
  <c r="W37" i="3"/>
  <c r="V37" i="3"/>
  <c r="U37" i="3"/>
  <c r="T37" i="3"/>
  <c r="S37" i="3"/>
  <c r="R37" i="3"/>
  <c r="Q37" i="3"/>
  <c r="P37" i="3"/>
  <c r="O37" i="3"/>
  <c r="N37" i="3"/>
  <c r="M37" i="3"/>
  <c r="L37" i="3"/>
  <c r="K37" i="3"/>
  <c r="J37" i="3"/>
  <c r="I37" i="3"/>
  <c r="H37" i="3"/>
  <c r="G37" i="3"/>
  <c r="F37" i="3"/>
  <c r="E37" i="3"/>
  <c r="D37" i="3"/>
  <c r="F9" i="2" l="1"/>
  <c r="S9" i="2"/>
  <c r="R9" i="2"/>
  <c r="J9" i="2"/>
  <c r="K9" i="2"/>
  <c r="AB24" i="1"/>
  <c r="AA24" i="1"/>
  <c r="Z24" i="1"/>
  <c r="Y24" i="1"/>
  <c r="X24" i="1"/>
  <c r="W24" i="1"/>
  <c r="V24" i="1"/>
  <c r="T24" i="1"/>
  <c r="S24" i="1"/>
  <c r="Q24" i="1"/>
  <c r="P24" i="1"/>
  <c r="O24" i="1"/>
  <c r="M24" i="1"/>
  <c r="L24" i="1"/>
  <c r="K24" i="1"/>
  <c r="J24" i="1"/>
  <c r="Y43" i="3" l="1"/>
  <c r="Y42" i="3"/>
  <c r="Y41" i="3"/>
  <c r="Y40" i="3"/>
  <c r="Y39" i="3"/>
  <c r="Y38" i="3"/>
  <c r="Y36" i="3"/>
  <c r="Y35" i="3"/>
  <c r="Y34" i="3"/>
  <c r="Y33" i="3"/>
  <c r="Y32" i="3"/>
  <c r="Y30" i="3"/>
  <c r="Y29" i="3"/>
  <c r="Y28" i="3"/>
  <c r="Y27" i="3"/>
  <c r="Y26" i="3"/>
  <c r="Y25" i="3"/>
  <c r="Y24" i="3"/>
  <c r="Y23" i="3"/>
  <c r="Y22" i="3"/>
  <c r="Y21" i="3"/>
  <c r="Y20" i="3"/>
  <c r="Y19" i="3"/>
  <c r="Y18" i="3"/>
  <c r="Y16" i="3"/>
  <c r="Y15" i="3"/>
  <c r="Y14" i="3"/>
  <c r="Y13" i="3"/>
  <c r="Y12" i="3"/>
  <c r="Y11" i="3"/>
  <c r="Y38" i="2"/>
  <c r="Y36" i="2"/>
  <c r="Y35" i="2"/>
  <c r="Y34" i="2"/>
  <c r="Y33" i="2"/>
  <c r="Y32" i="2"/>
  <c r="Y31" i="2"/>
  <c r="Y30" i="2"/>
  <c r="Y29" i="2"/>
  <c r="Y28" i="2"/>
  <c r="Y26" i="2"/>
  <c r="Y25" i="2"/>
  <c r="Y24" i="2"/>
  <c r="Y23" i="2"/>
  <c r="Y22" i="2"/>
  <c r="Y21" i="2"/>
  <c r="Y20" i="2"/>
  <c r="Y19" i="2"/>
  <c r="Y17" i="2"/>
  <c r="Y16" i="2"/>
  <c r="H9" i="5"/>
  <c r="Y15" i="2" l="1"/>
  <c r="Y9" i="2" s="1"/>
  <c r="Y37" i="3"/>
  <c r="AC29" i="1"/>
  <c r="AC28" i="1"/>
  <c r="AC23" i="1"/>
  <c r="AC22" i="1"/>
  <c r="AC21" i="1"/>
  <c r="AC20" i="1"/>
  <c r="AC19" i="1"/>
  <c r="AC18" i="1"/>
  <c r="AC17" i="1"/>
  <c r="AC16" i="1"/>
  <c r="AC15" i="1"/>
  <c r="AC14" i="1"/>
  <c r="AC13" i="1"/>
  <c r="AC12" i="1"/>
  <c r="AC11" i="1"/>
  <c r="AC10" i="1"/>
  <c r="AC9" i="1"/>
  <c r="AC8" i="1"/>
  <c r="J26" i="5"/>
  <c r="J25" i="5"/>
  <c r="J23" i="5"/>
  <c r="J21" i="5"/>
  <c r="J18" i="5"/>
  <c r="J17" i="5"/>
  <c r="J16" i="5"/>
  <c r="J15" i="5"/>
  <c r="J14" i="5"/>
  <c r="J13" i="5"/>
  <c r="J12" i="5"/>
  <c r="J11" i="5"/>
  <c r="J10" i="5"/>
  <c r="J8" i="5"/>
  <c r="AB76" i="10" l="1"/>
  <c r="AA76" i="10"/>
  <c r="Z76" i="10"/>
  <c r="Y76" i="10"/>
  <c r="X76" i="10"/>
  <c r="W76" i="10"/>
  <c r="V76" i="10"/>
  <c r="U76" i="10"/>
  <c r="T76" i="10"/>
  <c r="S76" i="10"/>
  <c r="R76" i="10"/>
  <c r="Q76" i="10"/>
  <c r="P76" i="10"/>
  <c r="O76" i="10"/>
  <c r="N76" i="10"/>
  <c r="M76" i="10"/>
  <c r="L76" i="10"/>
  <c r="K76" i="10"/>
  <c r="J76" i="10"/>
  <c r="I76" i="10"/>
  <c r="H76" i="10"/>
  <c r="G76" i="10"/>
  <c r="F76" i="10"/>
  <c r="E76" i="10"/>
  <c r="D76" i="10"/>
  <c r="AB72" i="10"/>
  <c r="AA72" i="10"/>
  <c r="Z72" i="10"/>
  <c r="Y72" i="10"/>
  <c r="X72" i="10"/>
  <c r="W72" i="10"/>
  <c r="V72" i="10"/>
  <c r="U72" i="10"/>
  <c r="T72" i="10"/>
  <c r="S72" i="10"/>
  <c r="R72" i="10"/>
  <c r="Q72" i="10"/>
  <c r="P72" i="10"/>
  <c r="O72" i="10"/>
  <c r="N72" i="10"/>
  <c r="M72" i="10"/>
  <c r="L72" i="10"/>
  <c r="K72" i="10"/>
  <c r="J72" i="10"/>
  <c r="I72" i="10"/>
  <c r="H72" i="10"/>
  <c r="G72" i="10"/>
  <c r="F72" i="10"/>
  <c r="E72" i="10"/>
  <c r="D72" i="10"/>
  <c r="AB50" i="10"/>
  <c r="AA50" i="10"/>
  <c r="Z50" i="10"/>
  <c r="Y50" i="10"/>
  <c r="X50" i="10"/>
  <c r="W50" i="10"/>
  <c r="V50" i="10"/>
  <c r="U50" i="10"/>
  <c r="T50" i="10"/>
  <c r="S50" i="10"/>
  <c r="S83" i="10" s="1"/>
  <c r="R50" i="10"/>
  <c r="Q50" i="10"/>
  <c r="P50" i="10"/>
  <c r="O50" i="10"/>
  <c r="N50" i="10"/>
  <c r="M50" i="10"/>
  <c r="L50" i="10"/>
  <c r="K50" i="10"/>
  <c r="K83" i="10" s="1"/>
  <c r="J50" i="10"/>
  <c r="I50" i="10"/>
  <c r="H50" i="10"/>
  <c r="G50" i="10"/>
  <c r="F50" i="10"/>
  <c r="E50" i="10"/>
  <c r="D50" i="10"/>
  <c r="AB36" i="10"/>
  <c r="AA36" i="10"/>
  <c r="Z36" i="10"/>
  <c r="Y36" i="10"/>
  <c r="X36" i="10"/>
  <c r="W36" i="10"/>
  <c r="V36" i="10"/>
  <c r="U36" i="10"/>
  <c r="T36" i="10"/>
  <c r="S36" i="10"/>
  <c r="R36" i="10"/>
  <c r="Q36" i="10"/>
  <c r="P36" i="10"/>
  <c r="O36" i="10"/>
  <c r="N36" i="10"/>
  <c r="M36" i="10"/>
  <c r="L36" i="10"/>
  <c r="K36" i="10"/>
  <c r="J36" i="10"/>
  <c r="I36" i="10"/>
  <c r="H36" i="10"/>
  <c r="G36" i="10"/>
  <c r="F36" i="10"/>
  <c r="E36" i="10"/>
  <c r="D36" i="10"/>
  <c r="AB32" i="10"/>
  <c r="AA32" i="10"/>
  <c r="Z32" i="10"/>
  <c r="Y32" i="10"/>
  <c r="X32" i="10"/>
  <c r="W32" i="10"/>
  <c r="V32" i="10"/>
  <c r="U32" i="10"/>
  <c r="T32" i="10"/>
  <c r="S32" i="10"/>
  <c r="R32" i="10"/>
  <c r="Q32" i="10"/>
  <c r="P32" i="10"/>
  <c r="O32" i="10"/>
  <c r="N32" i="10"/>
  <c r="M32" i="10"/>
  <c r="L32" i="10"/>
  <c r="K32" i="10"/>
  <c r="J32" i="10"/>
  <c r="I32" i="10"/>
  <c r="H32" i="10"/>
  <c r="G32" i="10"/>
  <c r="F32" i="10"/>
  <c r="E32" i="10"/>
  <c r="D32" i="10"/>
  <c r="AB10" i="10"/>
  <c r="AA10" i="10"/>
  <c r="Z10" i="10"/>
  <c r="Y10" i="10"/>
  <c r="X10" i="10"/>
  <c r="W10" i="10"/>
  <c r="V10" i="10"/>
  <c r="U10" i="10"/>
  <c r="T10" i="10"/>
  <c r="S10" i="10"/>
  <c r="R10" i="10"/>
  <c r="Q10" i="10"/>
  <c r="P10" i="10"/>
  <c r="O10" i="10"/>
  <c r="N10" i="10"/>
  <c r="M10" i="10"/>
  <c r="L10" i="10"/>
  <c r="K10" i="10"/>
  <c r="J10" i="10"/>
  <c r="I10" i="10"/>
  <c r="H10" i="10"/>
  <c r="G10" i="10"/>
  <c r="F10" i="10"/>
  <c r="E10" i="10"/>
  <c r="D10" i="10"/>
  <c r="D83" i="10" l="1"/>
  <c r="L83" i="10"/>
  <c r="M43" i="10"/>
  <c r="AA83" i="10"/>
  <c r="T83" i="10"/>
  <c r="AB83" i="10"/>
  <c r="H43" i="10"/>
  <c r="P43" i="10"/>
  <c r="X43" i="10"/>
  <c r="E83" i="10"/>
  <c r="O43" i="10"/>
  <c r="W43" i="10"/>
  <c r="J83" i="10"/>
  <c r="R83" i="10"/>
  <c r="Z83" i="10"/>
  <c r="H83" i="10"/>
  <c r="P83" i="10"/>
  <c r="X83" i="10"/>
  <c r="G83" i="10"/>
  <c r="N83" i="10"/>
  <c r="F83" i="10"/>
  <c r="M83" i="10"/>
  <c r="U83" i="10"/>
  <c r="V83" i="10"/>
  <c r="I83" i="10"/>
  <c r="Q83" i="10"/>
  <c r="Y83" i="10"/>
  <c r="O83" i="10"/>
  <c r="W83" i="10"/>
  <c r="N43" i="10"/>
  <c r="D43" i="10"/>
  <c r="K43" i="10"/>
  <c r="S43" i="10"/>
  <c r="AA43" i="10"/>
  <c r="E43" i="10"/>
  <c r="L43" i="10"/>
  <c r="T43" i="10"/>
  <c r="AB43" i="10"/>
  <c r="J43" i="10"/>
  <c r="R43" i="10"/>
  <c r="Z43" i="10"/>
  <c r="I43" i="10"/>
  <c r="Q43" i="10"/>
  <c r="Y43" i="10"/>
  <c r="F43" i="10"/>
  <c r="U43" i="10"/>
  <c r="G43" i="10"/>
  <c r="V43" i="10"/>
  <c r="X7" i="3"/>
  <c r="W7" i="3"/>
  <c r="V7" i="3"/>
  <c r="U7" i="3"/>
  <c r="T7" i="3"/>
  <c r="S7" i="3"/>
  <c r="R7" i="3"/>
  <c r="Q7" i="3"/>
  <c r="P7" i="3"/>
  <c r="O7" i="3"/>
  <c r="N7" i="3"/>
  <c r="M7" i="3"/>
  <c r="L7" i="3"/>
  <c r="K7" i="3"/>
  <c r="J7" i="3"/>
  <c r="I7" i="3"/>
  <c r="H7" i="3"/>
  <c r="G7" i="3"/>
  <c r="F7" i="3"/>
  <c r="E7" i="3"/>
  <c r="D7" i="3"/>
  <c r="C7" i="3"/>
  <c r="X7" i="2"/>
  <c r="W7" i="2"/>
  <c r="V7" i="2"/>
  <c r="U7" i="2"/>
  <c r="T7" i="2"/>
  <c r="S7" i="2"/>
  <c r="R7" i="2"/>
  <c r="Q7" i="2"/>
  <c r="P7" i="2"/>
  <c r="O7" i="2"/>
  <c r="N7" i="2"/>
  <c r="M7" i="2"/>
  <c r="L7" i="2"/>
  <c r="K7" i="2"/>
  <c r="J7" i="2"/>
  <c r="I7" i="2"/>
  <c r="H7" i="2"/>
  <c r="G7" i="2"/>
  <c r="F7" i="2"/>
  <c r="E7" i="2"/>
  <c r="D7" i="2"/>
  <c r="C7" i="2" l="1"/>
  <c r="H13" i="9"/>
  <c r="H12" i="9"/>
  <c r="D16" i="9" s="1"/>
  <c r="F8" i="9"/>
  <c r="E8" i="9"/>
  <c r="D7" i="9"/>
  <c r="D6" i="9"/>
  <c r="G5" i="9"/>
  <c r="D8" i="9"/>
  <c r="G7" i="9"/>
  <c r="G6" i="9"/>
  <c r="F5" i="9"/>
  <c r="E5" i="9"/>
  <c r="H14" i="9"/>
  <c r="G14" i="9"/>
  <c r="E14" i="9"/>
  <c r="E12" i="9"/>
  <c r="D17" i="9"/>
  <c r="D15" i="9"/>
  <c r="D14" i="9"/>
  <c r="AB31" i="3"/>
  <c r="AA31" i="3"/>
  <c r="AB17" i="3"/>
  <c r="AB9" i="3" s="1"/>
  <c r="AA17" i="3"/>
  <c r="AB10" i="3"/>
  <c r="AA10" i="3"/>
  <c r="AA9" i="3" s="1"/>
  <c r="V10" i="3"/>
  <c r="W10" i="3"/>
  <c r="X10" i="3"/>
  <c r="Y10" i="3"/>
  <c r="V17" i="3"/>
  <c r="W17" i="3"/>
  <c r="X17" i="3"/>
  <c r="Y17" i="3"/>
  <c r="V31" i="3"/>
  <c r="W31" i="3"/>
  <c r="X31" i="3"/>
  <c r="Y31" i="3"/>
  <c r="M27" i="2"/>
  <c r="N27" i="2"/>
  <c r="O27" i="2"/>
  <c r="AB27" i="2"/>
  <c r="AA27" i="2"/>
  <c r="X27" i="2"/>
  <c r="W27" i="2"/>
  <c r="V27" i="2"/>
  <c r="U27" i="2"/>
  <c r="T27" i="2"/>
  <c r="S27" i="2"/>
  <c r="R27" i="2"/>
  <c r="Q27" i="2"/>
  <c r="P27" i="2"/>
  <c r="L27" i="2"/>
  <c r="K27" i="2"/>
  <c r="J27" i="2"/>
  <c r="I27" i="2"/>
  <c r="H27" i="2"/>
  <c r="G27" i="2"/>
  <c r="F27" i="2"/>
  <c r="E27" i="2"/>
  <c r="D27" i="2"/>
  <c r="AB15" i="2"/>
  <c r="AB9" i="2" s="1"/>
  <c r="AA15" i="2"/>
  <c r="AB10" i="2"/>
  <c r="AA10" i="2"/>
  <c r="AA9" i="2"/>
  <c r="X9" i="3" l="1"/>
  <c r="AB26" i="1" s="1"/>
  <c r="W9" i="3"/>
  <c r="AA26" i="1" s="1"/>
  <c r="V9" i="3"/>
  <c r="Z26" i="1" s="1"/>
  <c r="Y9" i="3"/>
  <c r="C10" i="3"/>
  <c r="O31" i="3"/>
  <c r="E31" i="3"/>
  <c r="D31" i="3"/>
  <c r="C31" i="3"/>
  <c r="I31" i="3"/>
  <c r="J31" i="3"/>
  <c r="K31" i="3"/>
  <c r="L31" i="3"/>
  <c r="I17" i="3"/>
  <c r="J17" i="3"/>
  <c r="K17" i="3"/>
  <c r="L17" i="3"/>
  <c r="E10" i="3"/>
  <c r="D10" i="3"/>
  <c r="C37" i="3"/>
  <c r="C17" i="3"/>
  <c r="F31" i="3"/>
  <c r="G31" i="3"/>
  <c r="H31" i="3"/>
  <c r="M31" i="3"/>
  <c r="N31" i="3"/>
  <c r="P31" i="3"/>
  <c r="Q31" i="3"/>
  <c r="R31" i="3"/>
  <c r="S31" i="3"/>
  <c r="T31" i="3"/>
  <c r="U31" i="3"/>
  <c r="D17" i="3"/>
  <c r="E17" i="3"/>
  <c r="F17" i="3"/>
  <c r="G17" i="3"/>
  <c r="H17" i="3"/>
  <c r="M17" i="3"/>
  <c r="N17" i="3"/>
  <c r="O17" i="3"/>
  <c r="P17" i="3"/>
  <c r="Q17" i="3"/>
  <c r="R17" i="3"/>
  <c r="S17" i="3"/>
  <c r="T17" i="3"/>
  <c r="U17" i="3"/>
  <c r="F10" i="3"/>
  <c r="G10" i="3"/>
  <c r="H10" i="3"/>
  <c r="I10" i="3"/>
  <c r="J10" i="3"/>
  <c r="K10" i="3"/>
  <c r="L10" i="3"/>
  <c r="M10" i="3"/>
  <c r="N10" i="3"/>
  <c r="O10" i="3"/>
  <c r="P10" i="3"/>
  <c r="Q10" i="3"/>
  <c r="R10" i="3"/>
  <c r="S10" i="3"/>
  <c r="T10" i="3"/>
  <c r="U10" i="3"/>
  <c r="C10" i="2"/>
  <c r="C15" i="2"/>
  <c r="C27" i="2"/>
  <c r="I9" i="5"/>
  <c r="I19" i="5"/>
  <c r="I20" i="5" s="1"/>
  <c r="G9" i="5"/>
  <c r="E19" i="5"/>
  <c r="E20" i="5" s="1"/>
  <c r="D19" i="5"/>
  <c r="F19" i="5"/>
  <c r="F20" i="5" s="1"/>
  <c r="U9" i="3" l="1"/>
  <c r="Y26" i="1" s="1"/>
  <c r="C9" i="2"/>
  <c r="AC24" i="1"/>
  <c r="G19" i="5"/>
  <c r="G20" i="5" s="1"/>
  <c r="J9" i="5"/>
  <c r="D20" i="5"/>
  <c r="J20" i="5" s="1"/>
  <c r="C9" i="3"/>
  <c r="M9" i="3"/>
  <c r="O26" i="1" s="1"/>
  <c r="N9" i="3"/>
  <c r="P26" i="1" s="1"/>
  <c r="K9" i="3"/>
  <c r="L26" i="1" s="1"/>
  <c r="F9" i="3"/>
  <c r="G26" i="1" s="1"/>
  <c r="L9" i="3"/>
  <c r="O9" i="3"/>
  <c r="Q26" i="1" s="1"/>
  <c r="Y27" i="2"/>
  <c r="AC26" i="1" s="1"/>
  <c r="R9" i="3"/>
  <c r="V26" i="1" s="1"/>
  <c r="E9" i="3"/>
  <c r="F26" i="1" s="1"/>
  <c r="V25" i="1"/>
  <c r="Q9" i="3"/>
  <c r="T26" i="1" s="1"/>
  <c r="I9" i="3"/>
  <c r="J26" i="1" s="1"/>
  <c r="D9" i="3"/>
  <c r="E26" i="1" s="1"/>
  <c r="T9" i="3"/>
  <c r="X26" i="1" s="1"/>
  <c r="P9" i="3"/>
  <c r="S26" i="1" s="1"/>
  <c r="H9" i="3"/>
  <c r="I26" i="1" s="1"/>
  <c r="S9" i="3"/>
  <c r="W26" i="1" s="1"/>
  <c r="AB25" i="1"/>
  <c r="G9" i="3"/>
  <c r="H26" i="1" s="1"/>
  <c r="J9" i="3"/>
  <c r="K26" i="1" s="1"/>
  <c r="H19" i="5"/>
  <c r="H20" i="5" s="1"/>
  <c r="D26" i="1" l="1"/>
  <c r="Q25" i="1"/>
  <c r="P25" i="1"/>
  <c r="M26" i="1"/>
  <c r="M25" i="1" s="1"/>
  <c r="J19" i="5"/>
  <c r="Z25" i="1"/>
  <c r="W25" i="1"/>
  <c r="S25" i="1"/>
  <c r="J25" i="1"/>
  <c r="O25" i="1"/>
  <c r="K25" i="1"/>
  <c r="T25" i="1"/>
  <c r="AA25" i="1"/>
  <c r="X25" i="1"/>
  <c r="I25" i="1"/>
  <c r="L25" i="1"/>
  <c r="Y25" i="1"/>
  <c r="AC25" i="1" l="1"/>
</calcChain>
</file>

<file path=xl/comments1.xml><?xml version="1.0" encoding="utf-8"?>
<comments xmlns="http://schemas.openxmlformats.org/spreadsheetml/2006/main">
  <authors>
    <author>edito</author>
    <author>Ian Hindley</author>
  </authors>
  <commentList>
    <comment ref="A11" authorId="0" shapeId="0">
      <text>
        <r>
          <rPr>
            <b/>
            <sz val="8"/>
            <color indexed="81"/>
            <rFont val="Tahoma"/>
            <family val="2"/>
          </rPr>
          <t>EDMC:</t>
        </r>
        <r>
          <rPr>
            <sz val="8"/>
            <color indexed="81"/>
            <rFont val="Tahoma"/>
            <family val="2"/>
          </rPr>
          <t xml:space="preserve">
Data reported in this row should correspond to the data reported in Table 3 of the Electricity and Heat Questionnaire</t>
        </r>
      </text>
    </comment>
    <comment ref="A12" authorId="0" shapeId="0">
      <text>
        <r>
          <rPr>
            <b/>
            <sz val="8"/>
            <color indexed="81"/>
            <rFont val="Tahoma"/>
            <family val="2"/>
          </rPr>
          <t xml:space="preserve">EDMC:
</t>
        </r>
        <r>
          <rPr>
            <sz val="8"/>
            <color indexed="81"/>
            <rFont val="Tahoma"/>
            <family val="2"/>
          </rPr>
          <t>Data reported in this row should correspond to the data reported in Table 3 of the Electricity and Heat Questionnaire</t>
        </r>
      </text>
    </comment>
    <comment ref="A14" authorId="0" shapeId="0">
      <text>
        <r>
          <rPr>
            <b/>
            <sz val="8"/>
            <color indexed="81"/>
            <rFont val="Tahoma"/>
            <family val="2"/>
          </rPr>
          <t xml:space="preserve">EDMC:
</t>
        </r>
        <r>
          <rPr>
            <sz val="8"/>
            <color indexed="81"/>
            <rFont val="Tahoma"/>
            <family val="2"/>
          </rPr>
          <t xml:space="preserve">Data reported in this row should correspond to the data reported in Table 3 of the Electricity and Heat Questionnaire
</t>
        </r>
      </text>
    </comment>
    <comment ref="A16" authorId="0" shapeId="0">
      <text>
        <r>
          <rPr>
            <b/>
            <sz val="8"/>
            <color indexed="81"/>
            <rFont val="Tahoma"/>
            <family val="2"/>
          </rPr>
          <t>EDMC:</t>
        </r>
        <r>
          <rPr>
            <sz val="8"/>
            <color indexed="81"/>
            <rFont val="Tahoma"/>
            <family val="2"/>
          </rPr>
          <t xml:space="preserve">
Data reported in this row should correspond to the data reported in Table 3 of the Electricity and Heat Questionnaire</t>
        </r>
      </text>
    </comment>
    <comment ref="A17" authorId="0" shapeId="0">
      <text>
        <r>
          <rPr>
            <b/>
            <sz val="8"/>
            <color indexed="81"/>
            <rFont val="Tahoma"/>
            <family val="2"/>
          </rPr>
          <t xml:space="preserve">EDMC:
</t>
        </r>
        <r>
          <rPr>
            <sz val="8"/>
            <color indexed="81"/>
            <rFont val="Tahoma"/>
            <family val="2"/>
          </rPr>
          <t>Data reported in this row should correspond to the data reported in Table 3 of the Electricity and Heat Questionnaire</t>
        </r>
      </text>
    </comment>
    <comment ref="A19" authorId="0" shapeId="0">
      <text>
        <r>
          <rPr>
            <b/>
            <sz val="8"/>
            <color indexed="81"/>
            <rFont val="Tahoma"/>
            <family val="2"/>
          </rPr>
          <t xml:space="preserve">EDMC:
</t>
        </r>
        <r>
          <rPr>
            <sz val="8"/>
            <color indexed="81"/>
            <rFont val="Tahoma"/>
            <family val="2"/>
          </rPr>
          <t xml:space="preserve">Data reported in this row should correspond to the data reported in Table 3 of the Electricity and Heat Questionnaire
</t>
        </r>
      </text>
    </comment>
    <comment ref="Y23" authorId="1" shapeId="0">
      <text>
        <r>
          <rPr>
            <b/>
            <sz val="8"/>
            <color indexed="81"/>
            <rFont val="Tahoma"/>
            <family val="2"/>
          </rPr>
          <t>IEA 12/7/2000:</t>
        </r>
        <r>
          <rPr>
            <sz val="8"/>
            <color indexed="81"/>
            <rFont val="Tahoma"/>
            <family val="2"/>
          </rPr>
          <t xml:space="preserve">
Total for Petrochemical Industry must = Backflows from Petrochemical Sector to Refineries in Table 2b</t>
        </r>
      </text>
    </comment>
  </commentList>
</comments>
</file>

<file path=xl/sharedStrings.xml><?xml version="1.0" encoding="utf-8"?>
<sst xmlns="http://schemas.openxmlformats.org/spreadsheetml/2006/main" count="828" uniqueCount="425">
  <si>
    <t>A</t>
  </si>
  <si>
    <t>B</t>
  </si>
  <si>
    <t>C</t>
  </si>
  <si>
    <t>D</t>
  </si>
  <si>
    <t>E</t>
  </si>
  <si>
    <t>F</t>
  </si>
  <si>
    <t>MEMO ITEMS:</t>
  </si>
  <si>
    <t>STOCK LEVELS:</t>
  </si>
  <si>
    <t>-  Opening</t>
  </si>
  <si>
    <t>-  Closing</t>
  </si>
  <si>
    <t>AVERAGE NET CALORIFIC VALUES:</t>
  </si>
  <si>
    <t>Imports</t>
  </si>
  <si>
    <t>Exports</t>
  </si>
  <si>
    <t>Average</t>
  </si>
  <si>
    <t>Ethane</t>
  </si>
  <si>
    <t>LPG</t>
  </si>
  <si>
    <t>Naphtha</t>
  </si>
  <si>
    <t>Lubricants</t>
  </si>
  <si>
    <t>Bitumen</t>
  </si>
  <si>
    <t>G</t>
  </si>
  <si>
    <t>GROSS INLAND DELIVERIES (observed)</t>
  </si>
  <si>
    <t>G</t>
    <phoneticPr fontId="2"/>
  </si>
  <si>
    <t>Oil</t>
    <phoneticPr fontId="2"/>
  </si>
  <si>
    <t xml:space="preserve">Road                              </t>
  </si>
  <si>
    <t xml:space="preserve">Rail                              </t>
  </si>
  <si>
    <t xml:space="preserve">Machinery                         </t>
  </si>
  <si>
    <t xml:space="preserve">Construction                      </t>
  </si>
  <si>
    <t xml:space="preserve">Residential                       </t>
  </si>
  <si>
    <t xml:space="preserve">Agriculture                       </t>
  </si>
  <si>
    <t>TOTAL NON-ENERGY USE</t>
  </si>
  <si>
    <t>P.3</t>
    <phoneticPr fontId="2"/>
  </si>
  <si>
    <t>(+)1</t>
    <phoneticPr fontId="2"/>
  </si>
  <si>
    <t>P.5</t>
    <phoneticPr fontId="2"/>
  </si>
  <si>
    <t>AVERAGE SPECIFIC GRAVITIES:</t>
    <phoneticPr fontId="2"/>
  </si>
  <si>
    <t>Unit: kg/liter or kg/barrel</t>
    <phoneticPr fontId="2"/>
  </si>
  <si>
    <t>U</t>
    <phoneticPr fontId="2"/>
  </si>
  <si>
    <t>V</t>
    <phoneticPr fontId="2"/>
  </si>
  <si>
    <t xml:space="preserve">    from coal</t>
    <phoneticPr fontId="2"/>
  </si>
  <si>
    <t xml:space="preserve">    from gas</t>
    <phoneticPr fontId="2"/>
  </si>
  <si>
    <t>(+)   2</t>
    <phoneticPr fontId="2"/>
  </si>
  <si>
    <t>(+)   3</t>
    <phoneticPr fontId="2"/>
  </si>
  <si>
    <t>(+)   4</t>
    <phoneticPr fontId="2"/>
  </si>
  <si>
    <t>(+)   5</t>
    <phoneticPr fontId="2"/>
  </si>
  <si>
    <t>(+)   6</t>
    <phoneticPr fontId="2"/>
  </si>
  <si>
    <t>(+)   7</t>
    <phoneticPr fontId="2"/>
  </si>
  <si>
    <t>(+)   8</t>
    <phoneticPr fontId="2"/>
  </si>
  <si>
    <t>(-)   9</t>
    <phoneticPr fontId="2"/>
  </si>
  <si>
    <t>(-)   10</t>
    <phoneticPr fontId="2"/>
  </si>
  <si>
    <t>(=)   12</t>
    <phoneticPr fontId="2"/>
  </si>
  <si>
    <t>(-) 13</t>
    <phoneticPr fontId="2"/>
  </si>
  <si>
    <t>(=) 14</t>
    <phoneticPr fontId="2"/>
  </si>
  <si>
    <t>17</t>
    <phoneticPr fontId="2"/>
  </si>
  <si>
    <t>18</t>
    <phoneticPr fontId="2"/>
  </si>
  <si>
    <t>19</t>
    <phoneticPr fontId="2"/>
  </si>
  <si>
    <t>20</t>
    <phoneticPr fontId="2"/>
  </si>
  <si>
    <t>21</t>
    <phoneticPr fontId="2"/>
  </si>
  <si>
    <t>22</t>
    <phoneticPr fontId="2"/>
  </si>
  <si>
    <t>23</t>
    <phoneticPr fontId="2"/>
  </si>
  <si>
    <t>24</t>
    <phoneticPr fontId="2"/>
  </si>
  <si>
    <t>Biofuels</t>
    <phoneticPr fontId="2"/>
  </si>
  <si>
    <t>D</t>
    <phoneticPr fontId="2"/>
  </si>
  <si>
    <t>E</t>
    <phoneticPr fontId="2"/>
  </si>
  <si>
    <t>F</t>
    <phoneticPr fontId="2"/>
  </si>
  <si>
    <t>Fishing</t>
    <phoneticPr fontId="2"/>
  </si>
  <si>
    <t>3</t>
    <phoneticPr fontId="2"/>
  </si>
  <si>
    <t>-  Opening</t>
    <phoneticPr fontId="2"/>
  </si>
  <si>
    <t>TOTAL STOCKS on NATIONAL TERRITORY</t>
    <phoneticPr fontId="2"/>
  </si>
  <si>
    <r>
      <t>Imports</t>
    </r>
    <r>
      <rPr>
        <vertAlign val="superscript"/>
        <sz val="11"/>
        <rFont val="Times New Roman Baltic"/>
        <family val="1"/>
        <charset val="186"/>
      </rPr>
      <t xml:space="preserve"> </t>
    </r>
    <phoneticPr fontId="2"/>
  </si>
  <si>
    <r>
      <t>Exports</t>
    </r>
    <r>
      <rPr>
        <vertAlign val="superscript"/>
        <sz val="11"/>
        <rFont val="Times New Roman Baltic"/>
        <family val="1"/>
        <charset val="186"/>
      </rPr>
      <t xml:space="preserve"> </t>
    </r>
    <phoneticPr fontId="2"/>
  </si>
  <si>
    <t xml:space="preserve">Imports </t>
    <phoneticPr fontId="2"/>
  </si>
  <si>
    <t xml:space="preserve">Exports </t>
    <phoneticPr fontId="2"/>
  </si>
  <si>
    <t>(+)2</t>
    <phoneticPr fontId="2"/>
  </si>
  <si>
    <t>Others</t>
    <phoneticPr fontId="2"/>
  </si>
  <si>
    <t xml:space="preserve">  Autoproducer</t>
    <phoneticPr fontId="2"/>
  </si>
  <si>
    <t>TOTAL TRANSFORMATION SECTOR</t>
    <phoneticPr fontId="2"/>
  </si>
  <si>
    <t>TOTAL ENERGY SECTOR</t>
    <phoneticPr fontId="2"/>
  </si>
  <si>
    <t>1</t>
    <phoneticPr fontId="2"/>
  </si>
  <si>
    <t>TOTAL INDUSTRY SECTOR</t>
    <phoneticPr fontId="2"/>
  </si>
  <si>
    <t>TOTAL TRANSPORT SECTOR</t>
    <phoneticPr fontId="2"/>
  </si>
  <si>
    <t>TOTAL OTHER SECTOR</t>
    <phoneticPr fontId="2"/>
  </si>
  <si>
    <t>(+)   11</t>
    <phoneticPr fontId="2"/>
  </si>
  <si>
    <t>(+)   1</t>
    <phoneticPr fontId="2"/>
  </si>
  <si>
    <t>GROSS INLAND DELIVERIES (calculated)</t>
    <phoneticPr fontId="2"/>
  </si>
  <si>
    <t>HS codes</t>
    <phoneticPr fontId="2"/>
  </si>
  <si>
    <t>271011XX</t>
    <phoneticPr fontId="2"/>
  </si>
  <si>
    <t>-</t>
    <phoneticPr fontId="2"/>
  </si>
  <si>
    <t>271112
271113</t>
    <phoneticPr fontId="2"/>
  </si>
  <si>
    <t>271019XX</t>
    <phoneticPr fontId="2"/>
  </si>
  <si>
    <t>271320
271490</t>
    <phoneticPr fontId="2"/>
  </si>
  <si>
    <t>271220
271290</t>
    <phoneticPr fontId="2"/>
  </si>
  <si>
    <t>271311
271312</t>
    <phoneticPr fontId="2"/>
  </si>
  <si>
    <t>271011XX
271019XX</t>
    <phoneticPr fontId="2"/>
  </si>
  <si>
    <t>2</t>
    <phoneticPr fontId="2"/>
  </si>
  <si>
    <t>4</t>
    <phoneticPr fontId="2"/>
  </si>
  <si>
    <t>Name of contact person:</t>
    <phoneticPr fontId="2"/>
  </si>
  <si>
    <t>Organization:</t>
    <phoneticPr fontId="2"/>
  </si>
  <si>
    <t>Date:</t>
    <phoneticPr fontId="2"/>
  </si>
  <si>
    <t>Please fill in the following information.</t>
    <phoneticPr fontId="2"/>
  </si>
  <si>
    <t>The Institute of Energy Economics, Japan.</t>
  </si>
  <si>
    <t>1. Data reported in this table are quantities of oil and petroleum products used as inputs in energy transformation and energy sector use only.  Outputs in transformation are reported in Table 2. Please note that all inputs should be entered as positive numbers.</t>
    <phoneticPr fontId="2"/>
  </si>
  <si>
    <t>1. This refers to outputs of the transformation sector. Output of transformation should be entered in this row.</t>
    <phoneticPr fontId="2"/>
  </si>
  <si>
    <t>The Coordinating Agency for Expert Group on Energy Data Analysis</t>
    <phoneticPr fontId="2"/>
  </si>
  <si>
    <t>Note: The value of the cell(s) indicated in Data1 should correspond to the value of the cell(s) indicated in Data2</t>
    <phoneticPr fontId="2"/>
  </si>
  <si>
    <t>A10+A14</t>
  </si>
  <si>
    <t>Fuel Input: Crude Oil</t>
  </si>
  <si>
    <t>B10+B14</t>
  </si>
  <si>
    <t>Fuel Input: Natural Gas Liquids</t>
  </si>
  <si>
    <t>C10+C14</t>
  </si>
  <si>
    <t>Fuel Input: Refinery Gas</t>
  </si>
  <si>
    <t>D10+D14</t>
  </si>
  <si>
    <t>Fuel Input: Ethane</t>
  </si>
  <si>
    <t>E10+E14</t>
  </si>
  <si>
    <t>Fuel Input: LPG</t>
  </si>
  <si>
    <t>F10+F14</t>
  </si>
  <si>
    <t>Fuel Input: Naphtha</t>
  </si>
  <si>
    <t>G10+G14</t>
  </si>
  <si>
    <t>Fuel Input: Motor Gasoline</t>
  </si>
  <si>
    <t>K10+K14</t>
  </si>
  <si>
    <t>Fuel Input: Other Kerosene</t>
  </si>
  <si>
    <t>L10+L14</t>
  </si>
  <si>
    <t>Fuel Input: Gas/Diesel Oil</t>
  </si>
  <si>
    <t>M10+M14</t>
  </si>
  <si>
    <t>Fuel Input: Fuel Oil</t>
  </si>
  <si>
    <t>N10+N14</t>
  </si>
  <si>
    <t>Fuel Input: White Spirit SBP</t>
  </si>
  <si>
    <t>Fuel Input: Lubricants</t>
  </si>
  <si>
    <t>Fuel Input: Bitumen</t>
  </si>
  <si>
    <t>Fuel Input: Paraffin Waxes</t>
  </si>
  <si>
    <t>Fuel Input: Petroleum Coke</t>
  </si>
  <si>
    <t>Fuel Input: Other Products</t>
  </si>
  <si>
    <t xml:space="preserve">Information for Correspondence </t>
    <phoneticPr fontId="2"/>
  </si>
  <si>
    <t>No.</t>
    <phoneticPr fontId="2"/>
  </si>
  <si>
    <t>Data1</t>
    <phoneticPr fontId="2"/>
  </si>
  <si>
    <t>Data2</t>
    <phoneticPr fontId="2"/>
  </si>
  <si>
    <t>Note</t>
    <phoneticPr fontId="2"/>
  </si>
  <si>
    <t>Questionnaire</t>
    <phoneticPr fontId="2"/>
  </si>
  <si>
    <t>Table No.</t>
    <phoneticPr fontId="2"/>
  </si>
  <si>
    <t>Cell No.</t>
    <phoneticPr fontId="2"/>
  </si>
  <si>
    <t>New and Renewables</t>
    <phoneticPr fontId="2"/>
  </si>
  <si>
    <t>I1</t>
    <phoneticPr fontId="2"/>
  </si>
  <si>
    <t>=</t>
    <phoneticPr fontId="2"/>
  </si>
  <si>
    <t>E5</t>
    <phoneticPr fontId="2"/>
  </si>
  <si>
    <t>Electricity and Heat</t>
    <phoneticPr fontId="2"/>
  </si>
  <si>
    <t>sum of A22 to D22</t>
    <phoneticPr fontId="2"/>
  </si>
  <si>
    <t>sum of A23 to D23</t>
    <phoneticPr fontId="2"/>
  </si>
  <si>
    <t>sum of A24 to D24</t>
    <phoneticPr fontId="2"/>
  </si>
  <si>
    <t>sum of A25 to D25</t>
    <phoneticPr fontId="2"/>
  </si>
  <si>
    <t>sum of A26 to D26</t>
    <phoneticPr fontId="2"/>
  </si>
  <si>
    <t>sum of A27 to D27</t>
    <phoneticPr fontId="2"/>
  </si>
  <si>
    <t>sum of A28 to D28</t>
    <phoneticPr fontId="2"/>
  </si>
  <si>
    <t>sum of A29 to D29</t>
    <phoneticPr fontId="2"/>
  </si>
  <si>
    <t>sum of A30 to D30</t>
    <phoneticPr fontId="2"/>
  </si>
  <si>
    <t>sum of A31 to D31</t>
    <phoneticPr fontId="2"/>
  </si>
  <si>
    <t>sum of A32 to D32</t>
    <phoneticPr fontId="2"/>
  </si>
  <si>
    <t>O10+O14</t>
    <phoneticPr fontId="2"/>
  </si>
  <si>
    <t>sum of A33 to D33</t>
    <phoneticPr fontId="2"/>
  </si>
  <si>
    <t>P10+P14</t>
    <phoneticPr fontId="2"/>
  </si>
  <si>
    <t>sum of A34 to D34</t>
    <phoneticPr fontId="2"/>
  </si>
  <si>
    <t>Q10+Q14</t>
    <phoneticPr fontId="2"/>
  </si>
  <si>
    <t>sum of A35 to D35</t>
    <phoneticPr fontId="2"/>
  </si>
  <si>
    <t>R10+R14</t>
    <phoneticPr fontId="2"/>
  </si>
  <si>
    <t>sum of A36 to D36</t>
    <phoneticPr fontId="2"/>
  </si>
  <si>
    <t>S10+S14</t>
    <phoneticPr fontId="2"/>
  </si>
  <si>
    <t>sum of A37 to D37</t>
    <phoneticPr fontId="2"/>
  </si>
  <si>
    <t>Year:</t>
    <phoneticPr fontId="2"/>
  </si>
  <si>
    <t>Refinery feedstocks</t>
  </si>
  <si>
    <t>Crude oil</t>
  </si>
  <si>
    <t>Natural gas liquids</t>
  </si>
  <si>
    <t>of which biofuels</t>
  </si>
  <si>
    <t>Other hydrocarbons</t>
  </si>
  <si>
    <t>TOTAL 
(A to F)</t>
  </si>
  <si>
    <t>APEC-ASEAN joint format for annual oil data</t>
  </si>
  <si>
    <t>Oil questionnaire</t>
  </si>
  <si>
    <t>Member economy name:</t>
  </si>
  <si>
    <t>Email address:</t>
  </si>
  <si>
    <t>Energy Statistics and Training Office</t>
  </si>
  <si>
    <t>Asia Pacific Energy Research Centre</t>
  </si>
  <si>
    <r>
      <t xml:space="preserve">Please send accomplished questionnaire to: </t>
    </r>
    <r>
      <rPr>
        <b/>
        <u/>
        <sz val="11"/>
        <rFont val="Times New Roman"/>
        <family val="1"/>
      </rPr>
      <t>esto@aperc.ieej.or.jp</t>
    </r>
  </si>
  <si>
    <t xml:space="preserve">Indigenous production     </t>
  </si>
  <si>
    <t>From other sources</t>
  </si>
  <si>
    <r>
      <t>Backflows from petrochemical industry</t>
    </r>
    <r>
      <rPr>
        <vertAlign val="superscript"/>
        <sz val="11"/>
        <rFont val="Times New Roman Baltic"/>
        <family val="1"/>
        <charset val="186"/>
      </rPr>
      <t xml:space="preserve"> </t>
    </r>
  </si>
  <si>
    <r>
      <t>Products transferred</t>
    </r>
    <r>
      <rPr>
        <vertAlign val="superscript"/>
        <sz val="11"/>
        <rFont val="Times New Roman Baltic"/>
        <family val="1"/>
        <charset val="186"/>
      </rPr>
      <t xml:space="preserve"> </t>
    </r>
  </si>
  <si>
    <t xml:space="preserve">Direct use (includes transfers to consumption) </t>
  </si>
  <si>
    <t>Statistical differences (+ or -) (12 minus 14)</t>
  </si>
  <si>
    <t xml:space="preserve">REFINERY INTAKE (observed)    </t>
  </si>
  <si>
    <t>REFINERY INTAKE (calc.)(sum of 1 to 11)</t>
  </si>
  <si>
    <t xml:space="preserve">Refinery losses           </t>
  </si>
  <si>
    <t>Indigenous production</t>
  </si>
  <si>
    <t>Refinery gas 
(not liq.)</t>
  </si>
  <si>
    <t>Motor gasoline</t>
  </si>
  <si>
    <t>Aviation gasoline</t>
  </si>
  <si>
    <t>Gasoline type jet fuel</t>
  </si>
  <si>
    <t>Kerosene type jet fuel</t>
  </si>
  <si>
    <t>Other kerosene</t>
  </si>
  <si>
    <t>Fuel oil</t>
  </si>
  <si>
    <t>White spirit SBP</t>
  </si>
  <si>
    <t>Paraffin waxes</t>
  </si>
  <si>
    <t>Petroleum coke</t>
  </si>
  <si>
    <t>Other products</t>
  </si>
  <si>
    <t>Gas/ diesel oil</t>
  </si>
  <si>
    <t>TOTAL
(A to U)</t>
  </si>
  <si>
    <t>H</t>
  </si>
  <si>
    <r>
      <t>Additives/</t>
    </r>
    <r>
      <rPr>
        <b/>
        <vertAlign val="superscript"/>
        <sz val="11"/>
        <rFont val="Times New Roman Baltic"/>
        <family val="1"/>
        <charset val="186"/>
      </rPr>
      <t xml:space="preserve"> </t>
    </r>
    <r>
      <rPr>
        <b/>
        <sz val="11"/>
        <rFont val="Times New Roman Baltic"/>
      </rPr>
      <t>oxygenates</t>
    </r>
  </si>
  <si>
    <t xml:space="preserve">    from renewables</t>
  </si>
  <si>
    <t>Primary products receipts</t>
  </si>
  <si>
    <t>I</t>
  </si>
  <si>
    <t>J</t>
  </si>
  <si>
    <t>K</t>
  </si>
  <si>
    <t>L</t>
  </si>
  <si>
    <t>M</t>
  </si>
  <si>
    <t>N</t>
  </si>
  <si>
    <t>P</t>
  </si>
  <si>
    <t>O</t>
  </si>
  <si>
    <t>Q</t>
  </si>
  <si>
    <t>R</t>
  </si>
  <si>
    <t>S</t>
  </si>
  <si>
    <t>T</t>
  </si>
  <si>
    <t>U</t>
  </si>
  <si>
    <t>V</t>
  </si>
  <si>
    <t>W</t>
  </si>
  <si>
    <t>X</t>
  </si>
  <si>
    <t>Y</t>
  </si>
  <si>
    <t>Z</t>
  </si>
  <si>
    <t xml:space="preserve">International marine bunkers          </t>
  </si>
  <si>
    <t>International aviation bunkers</t>
  </si>
  <si>
    <r>
      <t>Gross refinery output</t>
    </r>
    <r>
      <rPr>
        <vertAlign val="superscript"/>
        <sz val="11"/>
        <rFont val="Times New Roman Baltic"/>
        <family val="1"/>
        <charset val="186"/>
      </rPr>
      <t xml:space="preserve"> </t>
    </r>
    <r>
      <rPr>
        <sz val="11"/>
        <rFont val="Times New Roman Baltic"/>
        <family val="1"/>
        <charset val="186"/>
      </rPr>
      <t xml:space="preserve"> (including refinery fuel)</t>
    </r>
    <r>
      <rPr>
        <vertAlign val="superscript"/>
        <sz val="11"/>
        <rFont val="Times New Roman Baltic"/>
        <family val="1"/>
        <charset val="186"/>
      </rPr>
      <t>1</t>
    </r>
  </si>
  <si>
    <t>Recycled products</t>
  </si>
  <si>
    <t xml:space="preserve">Refinery fuel                 </t>
  </si>
  <si>
    <t>select unit</t>
  </si>
  <si>
    <t>thousand barrels</t>
  </si>
  <si>
    <t>thousand kiloliters</t>
  </si>
  <si>
    <t xml:space="preserve"> of which biofuels</t>
  </si>
  <si>
    <r>
      <t>Interproduct transfers</t>
    </r>
    <r>
      <rPr>
        <vertAlign val="superscript"/>
        <sz val="11"/>
        <rFont val="Times New Roman Baltic"/>
        <family val="1"/>
        <charset val="186"/>
      </rPr>
      <t xml:space="preserve"> </t>
    </r>
    <r>
      <rPr>
        <sz val="11"/>
        <rFont val="Times New Roman Baltic"/>
        <family val="1"/>
        <charset val="186"/>
      </rPr>
      <t xml:space="preserve"> (+ or -)</t>
    </r>
  </si>
  <si>
    <r>
      <t>NON-ENERGY USE</t>
    </r>
    <r>
      <rPr>
        <b/>
        <vertAlign val="superscript"/>
        <sz val="11"/>
        <rFont val="Times New Roman Baltic"/>
        <family val="1"/>
        <charset val="186"/>
      </rPr>
      <t xml:space="preserve"> 
</t>
    </r>
    <r>
      <rPr>
        <b/>
        <sz val="11"/>
        <rFont val="Times New Roman Baltic"/>
      </rPr>
      <t>BY SECTOR</t>
    </r>
  </si>
  <si>
    <t>TOTAL
(A to V)</t>
  </si>
  <si>
    <t>Statistical difference</t>
  </si>
  <si>
    <t>Refinery output</t>
  </si>
  <si>
    <t xml:space="preserve">Total stocks in national territory </t>
  </si>
  <si>
    <r>
      <t xml:space="preserve">  </t>
    </r>
    <r>
      <rPr>
        <sz val="11"/>
        <rFont val="Times New Roman Baltic"/>
        <family val="1"/>
        <charset val="186"/>
      </rPr>
      <t>Main activity producer</t>
    </r>
  </si>
  <si>
    <t xml:space="preserve">    Electricity plants</t>
  </si>
  <si>
    <t xml:space="preserve">    Combined heat and power plants </t>
  </si>
  <si>
    <t xml:space="preserve">  Natural gas blending plants</t>
  </si>
  <si>
    <t xml:space="preserve">  Gas works</t>
  </si>
  <si>
    <t xml:space="preserve">  Coke ovens</t>
  </si>
  <si>
    <t xml:space="preserve">  Blast furnaces                    </t>
  </si>
  <si>
    <t xml:space="preserve">  Petrochemical industry            </t>
  </si>
  <si>
    <t xml:space="preserve">  Patent fuel plants</t>
  </si>
  <si>
    <t xml:space="preserve">  Not elsewhere specified </t>
  </si>
  <si>
    <t xml:space="preserve">  Coal mines                        </t>
  </si>
  <si>
    <t xml:space="preserve">  Oil and gas extraction </t>
  </si>
  <si>
    <t xml:space="preserve">  Electricity, CHP and heat plants                      </t>
  </si>
  <si>
    <t xml:space="preserve">  Biofuel processing</t>
  </si>
  <si>
    <t xml:space="preserve">  Distribution losses               </t>
  </si>
  <si>
    <t xml:space="preserve">Domestic air transport            </t>
  </si>
  <si>
    <t xml:space="preserve">Inland waterways                  </t>
  </si>
  <si>
    <t xml:space="preserve">Pipeline transport                </t>
  </si>
  <si>
    <t>Not elsewhere specified</t>
  </si>
  <si>
    <t xml:space="preserve">Iron and steel                    </t>
  </si>
  <si>
    <t xml:space="preserve">Chemical (incl.petrochemical)    </t>
  </si>
  <si>
    <t xml:space="preserve">Non-metallic mineral products     </t>
  </si>
  <si>
    <t xml:space="preserve">Non-ferrous metals                </t>
  </si>
  <si>
    <t xml:space="preserve">Transportation equipment          </t>
  </si>
  <si>
    <t xml:space="preserve">Mining and quarrying              </t>
  </si>
  <si>
    <t>Final consumption (Table 4)</t>
  </si>
  <si>
    <t>Transformation and energy sector use (Table 3)</t>
  </si>
  <si>
    <t>Supply of primary products (Table 1)</t>
  </si>
  <si>
    <t>Units and conversion factors</t>
  </si>
  <si>
    <t>Volume and mass</t>
  </si>
  <si>
    <t>thousand metric tons</t>
  </si>
  <si>
    <t>thousand cubic meters</t>
  </si>
  <si>
    <t>Energy</t>
  </si>
  <si>
    <t>1000 bbls</t>
  </si>
  <si>
    <t>1000 kl</t>
  </si>
  <si>
    <t>1000 m3</t>
  </si>
  <si>
    <t>1000 tons</t>
  </si>
  <si>
    <t>ktoe</t>
  </si>
  <si>
    <t>Million BTU</t>
  </si>
  <si>
    <t>Terajoule</t>
  </si>
  <si>
    <t>Gigawatthour</t>
  </si>
  <si>
    <t>GWh</t>
  </si>
  <si>
    <t>klcoe</t>
  </si>
  <si>
    <t>mmbtu</t>
  </si>
  <si>
    <t>TJ</t>
  </si>
  <si>
    <t>Gigacalorie</t>
  </si>
  <si>
    <t>Thousand tons of oil equivalent</t>
  </si>
  <si>
    <t>Kiloliter of crude oil equivalent</t>
  </si>
  <si>
    <t>Gcal</t>
  </si>
  <si>
    <t>unit</t>
  </si>
  <si>
    <t>=</t>
  </si>
  <si>
    <r>
      <t>1000 m</t>
    </r>
    <r>
      <rPr>
        <vertAlign val="superscript"/>
        <sz val="11"/>
        <rFont val="Times New Roman"/>
        <family val="1"/>
      </rPr>
      <t>3</t>
    </r>
  </si>
  <si>
    <t>Calorific Values</t>
  </si>
  <si>
    <t>kcal/kg</t>
  </si>
  <si>
    <t>MJ/ton</t>
  </si>
  <si>
    <t>KJ/kg</t>
  </si>
  <si>
    <t>toe/bbl</t>
  </si>
  <si>
    <t>Select unit:</t>
  </si>
  <si>
    <t>kg/m3</t>
  </si>
  <si>
    <t>liter/ton</t>
  </si>
  <si>
    <t>barrel/ton</t>
  </si>
  <si>
    <t>toe/kl</t>
  </si>
  <si>
    <t>toe/m3</t>
  </si>
  <si>
    <t>toe/ton</t>
  </si>
  <si>
    <t>Stock level</t>
  </si>
  <si>
    <t xml:space="preserve">Food, beverages and tobacco       </t>
  </si>
  <si>
    <t xml:space="preserve">Pulp, paper and printing          </t>
  </si>
  <si>
    <t xml:space="preserve">Wood and wood products            </t>
  </si>
  <si>
    <t xml:space="preserve">Textiles and leather              </t>
  </si>
  <si>
    <t xml:space="preserve">Not elsewhere specified </t>
  </si>
  <si>
    <t xml:space="preserve">Commerce and public services        </t>
  </si>
  <si>
    <t>Transformation sector</t>
  </si>
  <si>
    <t>Energy sector</t>
  </si>
  <si>
    <t>Transport sector</t>
  </si>
  <si>
    <t>Industry sector</t>
  </si>
  <si>
    <t xml:space="preserve"> of which: Chemical (incl. petrochemical)</t>
  </si>
  <si>
    <t>Other sector</t>
  </si>
  <si>
    <t>By-product of natural gas liquefaction</t>
  </si>
  <si>
    <t>By-product of LNG regasification</t>
  </si>
  <si>
    <t>Output of gas-to-liquid plants</t>
  </si>
  <si>
    <t>Output of other transformation</t>
  </si>
  <si>
    <t>(+)3</t>
  </si>
  <si>
    <t>(+)4</t>
  </si>
  <si>
    <t>(+)5</t>
  </si>
  <si>
    <t>(+)6</t>
  </si>
  <si>
    <t>(+)7</t>
  </si>
  <si>
    <t>(+)8</t>
  </si>
  <si>
    <t>(+)10</t>
  </si>
  <si>
    <t>(-)11</t>
  </si>
  <si>
    <t>(-)12</t>
  </si>
  <si>
    <t>(-)13</t>
  </si>
  <si>
    <t>14</t>
  </si>
  <si>
    <t>15</t>
  </si>
  <si>
    <t>(+)16</t>
  </si>
  <si>
    <t>17</t>
  </si>
  <si>
    <t>(-)18</t>
  </si>
  <si>
    <t>19</t>
  </si>
  <si>
    <t>20</t>
  </si>
  <si>
    <t>21</t>
  </si>
  <si>
    <t>22</t>
  </si>
  <si>
    <t>23</t>
  </si>
  <si>
    <t>24</t>
  </si>
  <si>
    <t>25</t>
  </si>
  <si>
    <t>26</t>
  </si>
  <si>
    <t>Specific gravities or densities</t>
  </si>
  <si>
    <r>
      <t>Stock change (opening-closing stocks)</t>
    </r>
    <r>
      <rPr>
        <vertAlign val="superscript"/>
        <sz val="11"/>
        <rFont val="Times New Roman Baltic"/>
        <family val="1"/>
        <charset val="186"/>
      </rPr>
      <t xml:space="preserve"> </t>
    </r>
  </si>
  <si>
    <t>Supply of petroleum products (Table 2)</t>
  </si>
  <si>
    <t>APEC-ASEAN Joint Format for Annual Oil Data</t>
    <phoneticPr fontId="2"/>
  </si>
  <si>
    <t>Imports by Origin / Exports by Destination</t>
    <phoneticPr fontId="2"/>
  </si>
  <si>
    <t>Imports by Origin:</t>
    <phoneticPr fontId="2"/>
  </si>
  <si>
    <t>Primary Oil</t>
    <phoneticPr fontId="2"/>
  </si>
  <si>
    <t>Petroleum Products</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</si>
  <si>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</si>
  <si>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</si>
  <si>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</si>
  <si>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</si>
  <si>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</si>
  <si>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</si>
  <si>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</si>
  <si>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</si>
  <si>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</si>
  <si>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</si>
  <si>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</si>
  <si>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</si>
  <si>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</si>
  <si>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W</t>
    <phoneticPr fontId="2"/>
  </si>
  <si>
    <t>X</t>
    <phoneticPr fontId="2"/>
  </si>
  <si>
    <t>Y</t>
    <phoneticPr fontId="2"/>
  </si>
  <si>
    <t>Z</t>
    <phoneticPr fontId="2"/>
  </si>
  <si>
    <t>APEC Economies</t>
    <phoneticPr fontId="2"/>
  </si>
  <si>
    <t xml:space="preserve">   Australia</t>
    <phoneticPr fontId="2"/>
  </si>
  <si>
    <t xml:space="preserve">   Brunei Darussalam</t>
    <phoneticPr fontId="2"/>
  </si>
  <si>
    <t xml:space="preserve">   Canada</t>
    <phoneticPr fontId="2"/>
  </si>
  <si>
    <t xml:space="preserve">   Chile</t>
    <phoneticPr fontId="2"/>
  </si>
  <si>
    <t xml:space="preserve">   China</t>
    <phoneticPr fontId="2"/>
  </si>
  <si>
    <t xml:space="preserve">   Hong Kong, China</t>
    <phoneticPr fontId="2"/>
  </si>
  <si>
    <t xml:space="preserve">   Indonesia</t>
    <phoneticPr fontId="2"/>
  </si>
  <si>
    <t xml:space="preserve">   Japan</t>
    <phoneticPr fontId="2"/>
  </si>
  <si>
    <t xml:space="preserve">   Republic of Korea</t>
    <phoneticPr fontId="2"/>
  </si>
  <si>
    <t xml:space="preserve">   Malaysia</t>
    <phoneticPr fontId="2"/>
  </si>
  <si>
    <t xml:space="preserve">   Mexico</t>
    <phoneticPr fontId="2"/>
  </si>
  <si>
    <t xml:space="preserve">   New Zealand</t>
    <phoneticPr fontId="2"/>
  </si>
  <si>
    <t xml:space="preserve">   Papua New Guinea</t>
    <phoneticPr fontId="2"/>
  </si>
  <si>
    <t xml:space="preserve">   Peru</t>
    <phoneticPr fontId="2"/>
  </si>
  <si>
    <t xml:space="preserve">   Philippines</t>
    <phoneticPr fontId="2"/>
  </si>
  <si>
    <t xml:space="preserve">   Russian Federation</t>
    <phoneticPr fontId="2"/>
  </si>
  <si>
    <t xml:space="preserve">   Singapore</t>
    <phoneticPr fontId="2"/>
  </si>
  <si>
    <t xml:space="preserve">   Chinese Taipei</t>
    <phoneticPr fontId="2"/>
  </si>
  <si>
    <t xml:space="preserve">   Thailand</t>
    <phoneticPr fontId="2"/>
  </si>
  <si>
    <t xml:space="preserve">   United States of America</t>
    <phoneticPr fontId="2"/>
  </si>
  <si>
    <t xml:space="preserve">   Viet Nam</t>
    <phoneticPr fontId="2"/>
  </si>
  <si>
    <t>ASEAN (non-APEC) economies</t>
    <phoneticPr fontId="2"/>
  </si>
  <si>
    <t xml:space="preserve">   Myanmar</t>
    <phoneticPr fontId="2"/>
  </si>
  <si>
    <t xml:space="preserve">   Lao P.D.R</t>
    <phoneticPr fontId="2"/>
  </si>
  <si>
    <t xml:space="preserve">   Cambodia</t>
    <phoneticPr fontId="2"/>
  </si>
  <si>
    <t>Rest of the World</t>
    <phoneticPr fontId="2"/>
  </si>
  <si>
    <t xml:space="preserve">   Other Asia and Pacific</t>
    <phoneticPr fontId="2"/>
  </si>
  <si>
    <t xml:space="preserve">   Other Americas</t>
    <phoneticPr fontId="2"/>
  </si>
  <si>
    <t xml:space="preserve">   Europe &amp; Former Soviet Union (exclude Russia)</t>
    <phoneticPr fontId="2"/>
  </si>
  <si>
    <t xml:space="preserve">   Middle East</t>
    <phoneticPr fontId="2"/>
  </si>
  <si>
    <t xml:space="preserve">   Africa</t>
    <phoneticPr fontId="2"/>
  </si>
  <si>
    <t xml:space="preserve">   Unknown</t>
    <phoneticPr fontId="2"/>
  </si>
  <si>
    <t>Total</t>
    <phoneticPr fontId="2"/>
  </si>
  <si>
    <t>Exports by Destination:</t>
    <phoneticPr fontId="2"/>
  </si>
  <si>
    <t>Output of coal-to-liquid plants</t>
  </si>
  <si>
    <t xml:space="preserve">Stock change (opening-closing) </t>
  </si>
  <si>
    <t>(-)9</t>
  </si>
  <si>
    <t>Additives/ oxygenates</t>
  </si>
  <si>
    <t>Primary oil products</t>
    <phoneticPr fontId="2"/>
  </si>
  <si>
    <t>Secondary oil products</t>
    <phoneticPr fontId="2"/>
  </si>
  <si>
    <r>
      <t>FINAL ENERGY CONSUMPTION</t>
    </r>
    <r>
      <rPr>
        <b/>
        <vertAlign val="superscript"/>
        <sz val="11"/>
        <rFont val="Times New Roman"/>
        <family val="1"/>
      </rPr>
      <t xml:space="preserve"> </t>
    </r>
    <phoneticPr fontId="2"/>
  </si>
  <si>
    <t xml:space="preserve">    Heat plants </t>
  </si>
  <si>
    <t xml:space="preserve">    District cooling plants</t>
  </si>
  <si>
    <t>5</t>
  </si>
  <si>
    <t>6</t>
  </si>
  <si>
    <t>7</t>
  </si>
  <si>
    <t>8</t>
  </si>
  <si>
    <t>9</t>
  </si>
  <si>
    <t>10</t>
  </si>
  <si>
    <t>11</t>
  </si>
  <si>
    <t>12</t>
  </si>
  <si>
    <t>13</t>
  </si>
  <si>
    <t>16</t>
  </si>
  <si>
    <t>18</t>
  </si>
  <si>
    <t>27</t>
  </si>
  <si>
    <t>28</t>
  </si>
  <si>
    <t>29</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</si>
</sst>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64" formatCode="_-* #,##0_-;\-* #,##0_-;_-* &quot;-&quot;_-;_-@_-"/>
    <numFmt numFmtId="165" formatCode="_-* #,##0.00_-;\-* #,##0.00_-;_-* &quot;-&quot;??_-;_-@_-"/>
    <numFmt numFmtId="166" formatCode="@&quot; &quot;"/>
    <numFmt numFmtId="167" formatCode="@&quot;  &quot;"/>
    <numFmt numFmtId="168" formatCode="0_);[Red]\(0\)"/>
    <numFmt numFmtId="169" formatCode="0.000"/>
    <numFmt numFmtId="170" formatCode="#,##0.0_);[Red]\(#,##0.0\)"/>
    <numFmt numFmtId="171" formatCode="#,##0_ "/>
  </numFmts>
  <fonts count="35">
    <font>
      <sz val="11"/>
      <name val="ＭＳ Ｐゴシック"/>
      <family val="3"/>
      <charset val="128"/>
    </font>
    <font>
      <sz val="11"/>
      <name val="ＭＳ Ｐゴシック"/>
      <family val="3"/>
      <charset val="128"/>
    </font>
    <font>
      <sz val="6"/>
      <name val="ＭＳ Ｐゴシック"/>
      <family val="3"/>
      <charset val="128"/>
    </font>
    <font>
      <sz val="9"/>
      <name val="Arial"/>
      <family val="2"/>
    </font>
    <font>
      <sz val="8"/>
      <name val="Times New Roman"/>
      <family val="1"/>
    </font>
    <font>
      <b/>
      <sz val="8"/>
      <color indexed="81"/>
      <name val="Tahoma"/>
      <family val="2"/>
    </font>
    <font>
      <sz val="8"/>
      <color indexed="81"/>
      <name val="Tahoma"/>
      <family val="2"/>
    </font>
    <font>
      <i/>
      <sz val="11"/>
      <name val="Times New Roman"/>
      <family val="1"/>
    </font>
    <font>
      <sz val="11"/>
      <name val="Times New Roman"/>
      <family val="1"/>
    </font>
    <font>
      <sz val="11"/>
      <name val="Times New Roman Baltic"/>
      <family val="1"/>
      <charset val="186"/>
    </font>
    <font>
      <b/>
      <sz val="20"/>
      <name val="Times New Roman Baltic"/>
      <family val="1"/>
      <charset val="186"/>
    </font>
    <font>
      <i/>
      <sz val="11"/>
      <name val="Times New Roman Baltic"/>
      <family val="1"/>
      <charset val="186"/>
    </font>
    <font>
      <b/>
      <sz val="11"/>
      <name val="Times New Roman Baltic"/>
      <family val="1"/>
      <charset val="186"/>
    </font>
    <font>
      <vertAlign val="superscript"/>
      <sz val="11"/>
      <name val="Times New Roman Baltic"/>
      <family val="1"/>
      <charset val="186"/>
    </font>
    <font>
      <b/>
      <vertAlign val="superscript"/>
      <sz val="11"/>
      <name val="Times New Roman Baltic"/>
      <family val="1"/>
      <charset val="186"/>
    </font>
    <font>
      <sz val="11"/>
      <name val="ＭＳ Ｐゴシック"/>
      <family val="3"/>
      <charset val="128"/>
    </font>
    <font>
      <b/>
      <sz val="11"/>
      <name val="ＭＳ Ｐゴシック"/>
      <family val="3"/>
      <charset val="128"/>
    </font>
    <font>
      <sz val="11"/>
      <name val="ＭＳ Ｐゴシック"/>
      <family val="3"/>
      <charset val="128"/>
    </font>
    <font>
      <b/>
      <sz val="11"/>
      <name val="Times New Roman"/>
      <family val="1"/>
    </font>
    <font>
      <b/>
      <vertAlign val="superscript"/>
      <sz val="11"/>
      <name val="Times New Roman"/>
      <family val="1"/>
    </font>
    <font>
      <b/>
      <sz val="11"/>
      <color indexed="10"/>
      <name val="Times New Roman Baltic"/>
      <family val="1"/>
      <charset val="186"/>
    </font>
    <font>
      <sz val="11"/>
      <color indexed="10"/>
      <name val="Times New Roman Baltic"/>
      <family val="1"/>
      <charset val="186"/>
    </font>
    <font>
      <b/>
      <sz val="20"/>
      <name val="Times New Roman"/>
      <family val="1"/>
    </font>
    <font>
      <b/>
      <sz val="12"/>
      <color indexed="8"/>
      <name val="Times New Roman"/>
      <family val="1"/>
    </font>
    <font>
      <b/>
      <sz val="12"/>
      <name val="Times New Roman"/>
      <family val="1"/>
    </font>
    <font>
      <sz val="9"/>
      <name val="Times New Roman"/>
      <family val="1"/>
    </font>
    <font>
      <b/>
      <u/>
      <sz val="11"/>
      <name val="Times New Roman"/>
      <family val="1"/>
    </font>
    <font>
      <b/>
      <sz val="10"/>
      <name val="Times New Roman"/>
      <family val="1"/>
    </font>
    <font>
      <b/>
      <sz val="11"/>
      <name val="Times New Roman Baltic"/>
    </font>
    <font>
      <sz val="11"/>
      <color theme="5" tint="-0.249977111117893"/>
      <name val="Times New Roman Baltic"/>
      <family val="1"/>
      <charset val="186"/>
    </font>
    <font>
      <vertAlign val="superscript"/>
      <sz val="11"/>
      <name val="Times New Roman"/>
      <family val="1"/>
    </font>
    <font>
      <b/>
      <i/>
      <sz val="11"/>
      <color rgb="FF0070C0"/>
      <name val="Times New Roman Baltic"/>
    </font>
    <font>
      <b/>
      <sz val="20"/>
      <name val="Times New Roman Baltic"/>
    </font>
    <font>
      <sz val="11"/>
      <name val="Times New Roman Baltic"/>
    </font>
    <font>
      <i/>
      <sz val="11"/>
      <name val="Times New Roman Baltic"/>
    </font>
  </fonts>
  <fills count="13">
    <fill>
      <patternFill patternType="none"/>
    </fill>
    <fill>
      <patternFill patternType="gray125"/>
    </fill>
    <fill>
      <patternFill patternType="solid">
        <fgColor indexed="22"/>
        <bgColor indexed="64"/>
      </patternFill>
    </fill>
    <fill>
      <patternFill patternType="solid">
        <fgColor indexed="23"/>
        <bgColor indexed="64"/>
      </patternFill>
    </fill>
    <fill>
      <patternFill patternType="solid">
        <fgColor indexed="49"/>
        <bgColor indexed="64"/>
      </patternFill>
    </fill>
    <fill>
      <patternFill patternType="solid">
        <fgColor indexed="43"/>
        <bgColor indexed="64"/>
      </patternFill>
    </fill>
    <fill>
      <patternFill patternType="solid">
        <fgColor indexed="55"/>
        <bgColor indexed="64"/>
      </patternFill>
    </fill>
    <fill>
      <patternFill patternType="solid">
        <fgColor indexed="42"/>
        <bgColor indexed="64"/>
      </patternFill>
    </fill>
    <fill>
      <patternFill patternType="solid">
        <fgColor indexed="47"/>
        <bgColor indexed="64"/>
      </patternFill>
    </fill>
    <fill>
      <patternFill patternType="solid">
        <fgColor theme="0" tint="-0.499984740745262"/>
        <bgColor indexed="64"/>
      </patternFill>
    </fill>
    <fill>
      <patternFill patternType="solid">
        <fgColor rgb="FFFFFF99"/>
        <bgColor indexed="64"/>
      </patternFill>
    </fill>
    <fill>
      <patternFill patternType="solid">
        <fgColor theme="1" tint="0.34998626667073579"/>
        <bgColor indexed="64"/>
      </patternFill>
    </fill>
    <fill>
      <patternFill patternType="solid">
        <fgColor rgb="FFFFCCFF"/>
        <bgColor indexed="64"/>
      </patternFill>
    </fill>
  </fills>
  <borders count="108">
    <border>
      <left/>
      <right/>
      <top/>
      <bottom/>
      <diagonal/>
    </border>
    <border>
      <left/>
      <right style="double">
        <color indexed="64"/>
      </right>
      <top/>
      <bottom/>
      <diagonal/>
    </border>
    <border>
      <left/>
      <right/>
      <top style="double">
        <color indexed="64"/>
      </top>
      <bottom/>
      <diagonal/>
    </border>
    <border>
      <left style="thin">
        <color indexed="64"/>
      </left>
      <right/>
      <top style="double">
        <color indexed="64"/>
      </top>
      <bottom/>
      <diagonal/>
    </border>
    <border>
      <left style="thin">
        <color indexed="64"/>
      </left>
      <right style="double">
        <color indexed="64"/>
      </right>
      <top style="double">
        <color indexed="64"/>
      </top>
      <bottom/>
      <diagonal/>
    </border>
    <border>
      <left style="thin">
        <color indexed="64"/>
      </left>
      <right/>
      <top/>
      <bottom/>
      <diagonal/>
    </border>
    <border>
      <left style="thin">
        <color indexed="64"/>
      </left>
      <right style="double">
        <color indexed="64"/>
      </right>
      <top/>
      <bottom/>
      <diagonal/>
    </border>
    <border>
      <left/>
      <right/>
      <top/>
      <bottom style="double">
        <color indexed="64"/>
      </bottom>
      <diagonal/>
    </border>
    <border>
      <left/>
      <right style="double">
        <color indexed="64"/>
      </right>
      <top/>
      <bottom style="double">
        <color indexed="64"/>
      </bottom>
      <diagonal/>
    </border>
    <border>
      <left/>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double">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top/>
      <bottom style="thin">
        <color indexed="64"/>
      </bottom>
      <diagonal/>
    </border>
    <border>
      <left/>
      <right/>
      <top/>
      <bottom style="thin">
        <color indexed="64"/>
      </bottom>
      <diagonal/>
    </border>
    <border>
      <left style="double">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top style="thin">
        <color indexed="64"/>
      </top>
      <bottom style="double">
        <color indexed="64"/>
      </bottom>
      <diagonal/>
    </border>
    <border>
      <left style="double">
        <color indexed="64"/>
      </left>
      <right/>
      <top style="double">
        <color indexed="64"/>
      </top>
      <bottom/>
      <diagonal/>
    </border>
    <border>
      <left/>
      <right style="thin">
        <color indexed="64"/>
      </right>
      <top style="double">
        <color indexed="64"/>
      </top>
      <bottom/>
      <diagonal/>
    </border>
    <border>
      <left style="double">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style="thin">
        <color indexed="64"/>
      </top>
      <bottom style="medium">
        <color indexed="64"/>
      </bottom>
      <diagonal/>
    </border>
    <border>
      <left style="thin">
        <color indexed="64"/>
      </left>
      <right style="double">
        <color indexed="64"/>
      </right>
      <top style="thin">
        <color indexed="64"/>
      </top>
      <bottom style="medium">
        <color indexed="64"/>
      </bottom>
      <diagonal/>
    </border>
    <border>
      <left/>
      <right/>
      <top style="double">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thin">
        <color indexed="64"/>
      </left>
      <right style="thin">
        <color indexed="64"/>
      </right>
      <top style="double">
        <color indexed="64"/>
      </top>
      <bottom/>
      <diagonal/>
    </border>
    <border>
      <left/>
      <right style="double">
        <color indexed="64"/>
      </right>
      <top style="double">
        <color indexed="64"/>
      </top>
      <bottom/>
      <diagonal/>
    </border>
    <border>
      <left style="thin">
        <color indexed="64"/>
      </left>
      <right style="thin">
        <color indexed="64"/>
      </right>
      <top/>
      <bottom/>
      <diagonal/>
    </border>
    <border>
      <left/>
      <right style="thin">
        <color indexed="64"/>
      </right>
      <top/>
      <bottom/>
      <diagonal/>
    </border>
    <border>
      <left/>
      <right style="double">
        <color indexed="64"/>
      </right>
      <top/>
      <bottom style="thin">
        <color indexed="64"/>
      </bottom>
      <diagonal/>
    </border>
    <border>
      <left style="thin">
        <color indexed="64"/>
      </left>
      <right/>
      <top/>
      <bottom style="thin">
        <color indexed="64"/>
      </bottom>
      <diagonal/>
    </border>
    <border>
      <left style="thin">
        <color indexed="64"/>
      </left>
      <right style="double">
        <color indexed="64"/>
      </right>
      <top/>
      <bottom style="thin">
        <color indexed="64"/>
      </bottom>
      <diagonal/>
    </border>
    <border>
      <left style="double">
        <color indexed="64"/>
      </left>
      <right style="thin">
        <color indexed="64"/>
      </right>
      <top/>
      <bottom style="double">
        <color indexed="64"/>
      </bottom>
      <diagonal/>
    </border>
    <border>
      <left style="double">
        <color indexed="64"/>
      </left>
      <right style="thin">
        <color indexed="64"/>
      </right>
      <top style="thin">
        <color indexed="64"/>
      </top>
      <bottom style="thin">
        <color indexed="64"/>
      </bottom>
      <diagonal/>
    </border>
    <border>
      <left style="double">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double">
        <color indexed="64"/>
      </left>
      <right/>
      <top style="thin">
        <color indexed="64"/>
      </top>
      <bottom style="medium">
        <color indexed="64"/>
      </bottom>
      <diagonal/>
    </border>
    <border>
      <left/>
      <right style="thin">
        <color indexed="64"/>
      </right>
      <top style="thin">
        <color indexed="64"/>
      </top>
      <bottom style="medium">
        <color indexed="64"/>
      </bottom>
      <diagonal/>
    </border>
    <border>
      <left style="double">
        <color indexed="64"/>
      </left>
      <right style="thin">
        <color indexed="64"/>
      </right>
      <top style="thin">
        <color indexed="64"/>
      </top>
      <bottom style="medium">
        <color indexed="64"/>
      </bottom>
      <diagonal/>
    </border>
    <border>
      <left style="double">
        <color indexed="64"/>
      </left>
      <right style="thin">
        <color indexed="64"/>
      </right>
      <top style="double">
        <color indexed="64"/>
      </top>
      <bottom/>
      <diagonal/>
    </border>
    <border>
      <left style="double">
        <color indexed="64"/>
      </left>
      <right style="thin">
        <color indexed="64"/>
      </right>
      <top/>
      <bottom/>
      <diagonal/>
    </border>
    <border>
      <left style="double">
        <color indexed="64"/>
      </left>
      <right style="thin">
        <color indexed="64"/>
      </right>
      <top style="thin">
        <color indexed="64"/>
      </top>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double">
        <color indexed="64"/>
      </bottom>
      <diagonal/>
    </border>
    <border>
      <left style="double">
        <color indexed="64"/>
      </left>
      <right/>
      <top style="double">
        <color indexed="64"/>
      </top>
      <bottom style="medium">
        <color indexed="64"/>
      </bottom>
      <diagonal/>
    </border>
    <border>
      <left style="thin">
        <color indexed="64"/>
      </left>
      <right style="thin">
        <color indexed="64"/>
      </right>
      <top/>
      <bottom style="thin">
        <color indexed="64"/>
      </bottom>
      <diagonal/>
    </border>
    <border>
      <left style="thin">
        <color indexed="64"/>
      </left>
      <right style="double">
        <color indexed="64"/>
      </right>
      <top style="thin">
        <color indexed="64"/>
      </top>
      <bottom/>
      <diagonal/>
    </border>
    <border>
      <left style="double">
        <color indexed="64"/>
      </left>
      <right style="double">
        <color indexed="64"/>
      </right>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double">
        <color indexed="64"/>
      </left>
      <right style="double">
        <color indexed="64"/>
      </right>
      <top style="double">
        <color indexed="64"/>
      </top>
      <bottom style="double">
        <color indexed="64"/>
      </bottom>
      <diagonal/>
    </border>
    <border>
      <left style="thin">
        <color indexed="64"/>
      </left>
      <right/>
      <top style="double">
        <color indexed="64"/>
      </top>
      <bottom style="double">
        <color indexed="64"/>
      </bottom>
      <diagonal/>
    </border>
    <border>
      <left style="double">
        <color indexed="64"/>
      </left>
      <right style="thin">
        <color indexed="64"/>
      </right>
      <top style="double">
        <color indexed="64"/>
      </top>
      <bottom style="double">
        <color indexed="64"/>
      </bottom>
      <diagonal/>
    </border>
    <border>
      <left style="double">
        <color indexed="64"/>
      </left>
      <right/>
      <top/>
      <bottom/>
      <diagonal/>
    </border>
    <border>
      <left style="thin">
        <color indexed="64"/>
      </left>
      <right style="double">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double">
        <color indexed="64"/>
      </right>
      <top/>
      <bottom style="medium">
        <color indexed="64"/>
      </bottom>
      <diagonal/>
    </border>
    <border>
      <left style="double">
        <color indexed="64"/>
      </left>
      <right style="thin">
        <color indexed="64"/>
      </right>
      <top style="double">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style="double">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double">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double">
        <color indexed="64"/>
      </right>
      <top style="medium">
        <color indexed="64"/>
      </top>
      <bottom style="thin">
        <color indexed="64"/>
      </bottom>
      <diagonal/>
    </border>
    <border>
      <left style="medium">
        <color indexed="64"/>
      </left>
      <right style="double">
        <color indexed="64"/>
      </right>
      <top style="thin">
        <color indexed="64"/>
      </top>
      <bottom style="double">
        <color indexed="64"/>
      </bottom>
      <diagonal/>
    </border>
    <border>
      <left/>
      <right style="double">
        <color indexed="64"/>
      </right>
      <top style="double">
        <color indexed="64"/>
      </top>
      <bottom style="double">
        <color indexed="64"/>
      </bottom>
      <diagonal/>
    </border>
    <border>
      <left style="thin">
        <color indexed="64"/>
      </left>
      <right/>
      <top/>
      <bottom style="double">
        <color indexed="64"/>
      </bottom>
      <diagonal/>
    </border>
    <border>
      <left style="thin">
        <color indexed="64"/>
      </left>
      <right style="thin">
        <color indexed="64"/>
      </right>
      <top/>
      <bottom style="double">
        <color indexed="64"/>
      </bottom>
      <diagonal/>
    </border>
    <border>
      <left style="thin">
        <color indexed="64"/>
      </left>
      <right style="double">
        <color indexed="64"/>
      </right>
      <top/>
      <bottom style="double">
        <color indexed="64"/>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double">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thin">
        <color indexed="64"/>
      </top>
      <bottom style="medium">
        <color indexed="64"/>
      </bottom>
      <diagonal/>
    </border>
    <border>
      <left style="double">
        <color indexed="64"/>
      </left>
      <right style="thin">
        <color indexed="64"/>
      </right>
      <top style="medium">
        <color indexed="64"/>
      </top>
      <bottom style="thin">
        <color indexed="64"/>
      </bottom>
      <diagonal/>
    </border>
    <border>
      <left/>
      <right style="double">
        <color indexed="64"/>
      </right>
      <top style="thin">
        <color indexed="64"/>
      </top>
      <bottom style="thin">
        <color indexed="64"/>
      </bottom>
      <diagonal/>
    </border>
    <border>
      <left/>
      <right style="double">
        <color indexed="64"/>
      </right>
      <top style="double">
        <color indexed="64"/>
      </top>
      <bottom style="thin">
        <color indexed="64"/>
      </bottom>
      <diagonal/>
    </border>
  </borders>
  <cellStyleXfs count="5">
    <xf numFmtId="0" fontId="0" fillId="0" borderId="0"/>
    <xf numFmtId="0" fontId="1" fillId="0" borderId="0">
      <alignment vertical="center"/>
    </xf>
    <xf numFmtId="0" fontId="3" fillId="0" borderId="0"/>
    <xf numFmtId="165" fontId="1" fillId="0" borderId="0" applyFont="0" applyFill="0" applyBorder="0" applyAlignment="0" applyProtection="0"/>
    <xf numFmtId="164" fontId="1" fillId="0" borderId="0" applyFont="0" applyFill="0" applyBorder="0" applyAlignment="0" applyProtection="0"/>
  </cellStyleXfs>
  <cellXfs count="584">
    <xf numFmtId="0" fontId="0" fillId="0" borderId="0" xfId="0"/>
    <xf numFmtId="3" fontId="4" fillId="0" borderId="0" xfId="2" applyNumberFormat="1" applyFont="1" applyProtection="1"/>
    <xf numFmtId="0" fontId="9" fillId="0" borderId="0" xfId="2" applyFont="1" applyBorder="1" applyProtection="1"/>
    <xf numFmtId="0" fontId="9" fillId="0" borderId="1" xfId="2" applyFont="1" applyBorder="1" applyAlignment="1" applyProtection="1">
      <alignment horizontal="center"/>
    </xf>
    <xf numFmtId="0" fontId="9" fillId="0" borderId="7" xfId="2" applyFont="1" applyBorder="1" applyProtection="1"/>
    <xf numFmtId="0" fontId="9" fillId="0" borderId="8" xfId="2" applyFont="1" applyBorder="1" applyAlignment="1" applyProtection="1">
      <alignment horizontal="center"/>
    </xf>
    <xf numFmtId="49" fontId="9" fillId="0" borderId="9" xfId="2" applyNumberFormat="1" applyFont="1" applyBorder="1" applyAlignment="1" applyProtection="1">
      <alignment horizontal="centerContinuous"/>
    </xf>
    <xf numFmtId="49" fontId="9" fillId="0" borderId="10" xfId="2" applyNumberFormat="1" applyFont="1" applyBorder="1" applyAlignment="1" applyProtection="1">
      <alignment horizontal="centerContinuous"/>
    </xf>
    <xf numFmtId="49" fontId="9" fillId="0" borderId="11" xfId="2" applyNumberFormat="1" applyFont="1" applyBorder="1" applyAlignment="1" applyProtection="1">
      <alignment horizontal="centerContinuous"/>
    </xf>
    <xf numFmtId="0" fontId="9" fillId="0" borderId="12" xfId="2" applyFont="1" applyBorder="1" applyProtection="1"/>
    <xf numFmtId="0" fontId="9" fillId="0" borderId="15" xfId="2" applyFont="1" applyBorder="1" applyProtection="1"/>
    <xf numFmtId="0" fontId="9" fillId="0" borderId="16" xfId="2" applyFont="1" applyBorder="1" applyProtection="1"/>
    <xf numFmtId="0" fontId="9" fillId="0" borderId="17" xfId="2" applyFont="1" applyBorder="1" applyProtection="1"/>
    <xf numFmtId="0" fontId="9" fillId="0" borderId="18" xfId="2" applyFont="1" applyBorder="1" applyProtection="1"/>
    <xf numFmtId="49" fontId="9" fillId="0" borderId="19" xfId="2" applyNumberFormat="1" applyFont="1" applyBorder="1" applyAlignment="1" applyProtection="1">
      <alignment horizontal="center"/>
    </xf>
    <xf numFmtId="3" fontId="9" fillId="0" borderId="20" xfId="2" applyNumberFormat="1" applyFont="1" applyBorder="1" applyProtection="1">
      <protection locked="0"/>
    </xf>
    <xf numFmtId="3" fontId="9" fillId="0" borderId="21" xfId="2" applyNumberFormat="1" applyFont="1" applyBorder="1" applyProtection="1">
      <protection locked="0"/>
    </xf>
    <xf numFmtId="3" fontId="9" fillId="0" borderId="19" xfId="2" applyNumberFormat="1" applyFont="1" applyFill="1" applyBorder="1" applyProtection="1">
      <protection locked="0"/>
    </xf>
    <xf numFmtId="0" fontId="9" fillId="0" borderId="22" xfId="2" applyFont="1" applyBorder="1" applyProtection="1"/>
    <xf numFmtId="0" fontId="9" fillId="0" borderId="9" xfId="2" applyFont="1" applyBorder="1" applyProtection="1"/>
    <xf numFmtId="49" fontId="9" fillId="0" borderId="11" xfId="2" applyNumberFormat="1" applyFont="1" applyBorder="1" applyAlignment="1" applyProtection="1">
      <alignment horizontal="center"/>
    </xf>
    <xf numFmtId="0" fontId="12" fillId="0" borderId="0" xfId="2" applyFont="1" applyProtection="1"/>
    <xf numFmtId="0" fontId="9" fillId="0" borderId="0" xfId="2" applyFont="1" applyAlignment="1" applyProtection="1">
      <alignment horizontal="center"/>
    </xf>
    <xf numFmtId="0" fontId="9" fillId="0" borderId="23" xfId="2" applyFont="1" applyBorder="1" applyProtection="1"/>
    <xf numFmtId="0" fontId="9" fillId="0" borderId="24" xfId="2" quotePrefix="1" applyFont="1" applyBorder="1" applyAlignment="1" applyProtection="1"/>
    <xf numFmtId="166" fontId="9" fillId="0" borderId="14" xfId="2" applyNumberFormat="1" applyFont="1" applyBorder="1" applyAlignment="1" applyProtection="1">
      <alignment horizontal="center"/>
    </xf>
    <xf numFmtId="0" fontId="9" fillId="0" borderId="25" xfId="2" applyFont="1" applyBorder="1" applyAlignment="1" applyProtection="1">
      <alignment horizontal="left"/>
    </xf>
    <xf numFmtId="0" fontId="9" fillId="0" borderId="26" xfId="2" quotePrefix="1" applyFont="1" applyBorder="1" applyAlignment="1" applyProtection="1"/>
    <xf numFmtId="166" fontId="9" fillId="0" borderId="11" xfId="2" applyNumberFormat="1" applyFont="1" applyBorder="1" applyAlignment="1" applyProtection="1">
      <alignment horizontal="center"/>
    </xf>
    <xf numFmtId="0" fontId="9" fillId="0" borderId="2" xfId="2" quotePrefix="1" applyFont="1" applyBorder="1" applyProtection="1"/>
    <xf numFmtId="3" fontId="9" fillId="0" borderId="27" xfId="2" applyNumberFormat="1" applyFont="1" applyBorder="1" applyProtection="1">
      <protection locked="0"/>
    </xf>
    <xf numFmtId="0" fontId="9" fillId="0" borderId="29" xfId="2" applyFont="1" applyBorder="1" applyProtection="1"/>
    <xf numFmtId="166" fontId="9" fillId="0" borderId="19" xfId="2" applyNumberFormat="1" applyFont="1" applyBorder="1" applyAlignment="1" applyProtection="1">
      <alignment horizontal="center"/>
    </xf>
    <xf numFmtId="3" fontId="9" fillId="0" borderId="30" xfId="2" applyNumberFormat="1" applyFont="1" applyBorder="1" applyProtection="1">
      <protection locked="0"/>
    </xf>
    <xf numFmtId="3" fontId="9" fillId="0" borderId="31" xfId="2" applyNumberFormat="1" applyFont="1" applyBorder="1" applyProtection="1">
      <protection locked="0"/>
    </xf>
    <xf numFmtId="3" fontId="9" fillId="0" borderId="32" xfId="2" applyNumberFormat="1" applyFont="1" applyBorder="1" applyProtection="1">
      <protection locked="0"/>
    </xf>
    <xf numFmtId="3" fontId="9" fillId="0" borderId="10" xfId="2" applyNumberFormat="1" applyFont="1" applyBorder="1" applyProtection="1">
      <protection locked="0"/>
    </xf>
    <xf numFmtId="0" fontId="9" fillId="0" borderId="33" xfId="2" applyFont="1" applyBorder="1" applyProtection="1"/>
    <xf numFmtId="0" fontId="9" fillId="0" borderId="34" xfId="2" applyFont="1" applyBorder="1" applyProtection="1"/>
    <xf numFmtId="166" fontId="9" fillId="0" borderId="35" xfId="2" applyNumberFormat="1" applyFont="1" applyBorder="1" applyAlignment="1" applyProtection="1">
      <alignment horizontal="center"/>
    </xf>
    <xf numFmtId="0" fontId="9" fillId="0" borderId="1" xfId="2" applyFont="1" applyBorder="1" applyProtection="1"/>
    <xf numFmtId="0" fontId="9" fillId="0" borderId="0" xfId="2" applyFont="1" applyBorder="1" applyAlignment="1" applyProtection="1">
      <alignment horizontal="left"/>
    </xf>
    <xf numFmtId="49" fontId="9" fillId="0" borderId="0" xfId="2" applyNumberFormat="1" applyFont="1" applyBorder="1" applyAlignment="1" applyProtection="1">
      <alignment horizontal="left"/>
    </xf>
    <xf numFmtId="0" fontId="9" fillId="0" borderId="8" xfId="2" applyFont="1" applyBorder="1" applyProtection="1"/>
    <xf numFmtId="49" fontId="9" fillId="0" borderId="32" xfId="2" applyNumberFormat="1" applyFont="1" applyBorder="1" applyAlignment="1" applyProtection="1">
      <alignment horizontal="centerContinuous"/>
    </xf>
    <xf numFmtId="49" fontId="9" fillId="0" borderId="31" xfId="2" applyNumberFormat="1" applyFont="1" applyBorder="1" applyAlignment="1" applyProtection="1">
      <alignment horizontal="centerContinuous"/>
    </xf>
    <xf numFmtId="49" fontId="9" fillId="0" borderId="9" xfId="2" applyNumberFormat="1" applyFont="1" applyBorder="1" applyAlignment="1" applyProtection="1">
      <alignment horizontal="center"/>
    </xf>
    <xf numFmtId="49" fontId="9" fillId="0" borderId="10" xfId="2" applyNumberFormat="1" applyFont="1" applyBorder="1" applyAlignment="1" applyProtection="1">
      <alignment horizontal="center"/>
    </xf>
    <xf numFmtId="0" fontId="9" fillId="0" borderId="43" xfId="2" applyFont="1" applyBorder="1" applyAlignment="1" applyProtection="1">
      <alignment horizontal="center"/>
    </xf>
    <xf numFmtId="3" fontId="9" fillId="0" borderId="0" xfId="2" applyNumberFormat="1" applyFont="1" applyProtection="1"/>
    <xf numFmtId="0" fontId="12" fillId="0" borderId="15" xfId="2" applyFont="1" applyBorder="1" applyProtection="1"/>
    <xf numFmtId="3" fontId="9" fillId="0" borderId="44" xfId="2" applyNumberFormat="1" applyFont="1" applyFill="1" applyBorder="1" applyProtection="1">
      <protection locked="0"/>
    </xf>
    <xf numFmtId="167" fontId="9" fillId="0" borderId="19" xfId="2" applyNumberFormat="1" applyFont="1" applyBorder="1" applyAlignment="1" applyProtection="1">
      <alignment horizontal="right"/>
    </xf>
    <xf numFmtId="0" fontId="9" fillId="0" borderId="45" xfId="2" applyFont="1" applyBorder="1" applyProtection="1"/>
    <xf numFmtId="3" fontId="9" fillId="0" borderId="46" xfId="2" applyNumberFormat="1" applyFont="1" applyBorder="1" applyProtection="1">
      <protection locked="0"/>
    </xf>
    <xf numFmtId="3" fontId="9" fillId="0" borderId="47" xfId="2" applyNumberFormat="1" applyFont="1" applyBorder="1" applyProtection="1">
      <protection locked="0"/>
    </xf>
    <xf numFmtId="0" fontId="9" fillId="0" borderId="48" xfId="2" applyFont="1" applyBorder="1" applyProtection="1"/>
    <xf numFmtId="167" fontId="9" fillId="0" borderId="28" xfId="2" applyNumberFormat="1" applyFont="1" applyBorder="1" applyAlignment="1" applyProtection="1">
      <alignment horizontal="right"/>
    </xf>
    <xf numFmtId="3" fontId="9" fillId="0" borderId="49" xfId="2" applyNumberFormat="1" applyFont="1" applyBorder="1" applyProtection="1">
      <protection locked="0"/>
    </xf>
    <xf numFmtId="3" fontId="9" fillId="0" borderId="50" xfId="2" applyNumberFormat="1" applyFont="1" applyFill="1" applyBorder="1" applyProtection="1">
      <protection locked="0"/>
    </xf>
    <xf numFmtId="3" fontId="9" fillId="0" borderId="28" xfId="2" applyNumberFormat="1" applyFont="1" applyFill="1" applyBorder="1" applyProtection="1">
      <protection locked="0"/>
    </xf>
    <xf numFmtId="167" fontId="9" fillId="0" borderId="42" xfId="2" applyNumberFormat="1" applyFont="1" applyBorder="1" applyAlignment="1" applyProtection="1">
      <alignment horizontal="right"/>
    </xf>
    <xf numFmtId="0" fontId="18" fillId="0" borderId="56" xfId="2" applyFont="1" applyBorder="1" applyProtection="1"/>
    <xf numFmtId="0" fontId="18" fillId="0" borderId="15" xfId="2" applyFont="1" applyBorder="1" applyProtection="1"/>
    <xf numFmtId="0" fontId="8" fillId="0" borderId="17" xfId="2" applyFont="1" applyBorder="1" applyProtection="1"/>
    <xf numFmtId="0" fontId="8" fillId="0" borderId="48" xfId="2" applyFont="1" applyBorder="1" applyProtection="1"/>
    <xf numFmtId="0" fontId="8" fillId="0" borderId="22" xfId="2" applyFont="1" applyBorder="1" applyProtection="1"/>
    <xf numFmtId="0" fontId="18" fillId="0" borderId="12" xfId="2" applyFont="1" applyBorder="1" applyProtection="1"/>
    <xf numFmtId="0" fontId="7" fillId="0" borderId="17" xfId="2" applyFont="1" applyBorder="1" applyProtection="1"/>
    <xf numFmtId="0" fontId="9" fillId="0" borderId="0" xfId="2" applyFont="1" applyProtection="1"/>
    <xf numFmtId="0" fontId="9" fillId="0" borderId="0" xfId="2" applyFont="1" applyAlignment="1" applyProtection="1">
      <alignment horizontal="centerContinuous"/>
    </xf>
    <xf numFmtId="0" fontId="11" fillId="0" borderId="0" xfId="2" applyFont="1" applyAlignment="1" applyProtection="1">
      <alignment horizontal="right"/>
    </xf>
    <xf numFmtId="166" fontId="9" fillId="0" borderId="42" xfId="2" quotePrefix="1" applyNumberFormat="1" applyFont="1" applyBorder="1" applyAlignment="1" applyProtection="1">
      <alignment horizontal="center"/>
    </xf>
    <xf numFmtId="166" fontId="9" fillId="0" borderId="19" xfId="2" quotePrefix="1" applyNumberFormat="1" applyFont="1" applyBorder="1" applyAlignment="1" applyProtection="1">
      <alignment horizontal="center"/>
    </xf>
    <xf numFmtId="166" fontId="9" fillId="0" borderId="19" xfId="2" quotePrefix="1" applyNumberFormat="1" applyFont="1" applyFill="1" applyBorder="1" applyAlignment="1" applyProtection="1">
      <alignment horizontal="center"/>
    </xf>
    <xf numFmtId="166" fontId="9" fillId="0" borderId="11" xfId="2" quotePrefix="1" applyNumberFormat="1" applyFont="1" applyBorder="1" applyAlignment="1" applyProtection="1">
      <alignment horizontal="center"/>
    </xf>
    <xf numFmtId="0" fontId="9" fillId="0" borderId="7" xfId="2" quotePrefix="1" applyFont="1" applyBorder="1" applyAlignment="1" applyProtection="1">
      <alignment horizontal="left"/>
    </xf>
    <xf numFmtId="167" fontId="9" fillId="0" borderId="58" xfId="2" applyNumberFormat="1" applyFont="1" applyBorder="1" applyAlignment="1" applyProtection="1">
      <alignment horizontal="right"/>
    </xf>
    <xf numFmtId="3" fontId="9" fillId="0" borderId="53" xfId="2" applyNumberFormat="1" applyFont="1" applyFill="1" applyBorder="1" applyProtection="1">
      <protection locked="0"/>
    </xf>
    <xf numFmtId="3" fontId="9" fillId="0" borderId="58" xfId="2" applyNumberFormat="1" applyFont="1" applyFill="1" applyBorder="1" applyProtection="1">
      <protection locked="0"/>
    </xf>
    <xf numFmtId="167" fontId="9" fillId="0" borderId="11" xfId="2" applyNumberFormat="1" applyFont="1" applyBorder="1" applyAlignment="1" applyProtection="1">
      <alignment horizontal="right"/>
    </xf>
    <xf numFmtId="3" fontId="9" fillId="3" borderId="55" xfId="2" applyNumberFormat="1" applyFont="1" applyFill="1" applyBorder="1" applyProtection="1"/>
    <xf numFmtId="3" fontId="9" fillId="3" borderId="11" xfId="2" applyNumberFormat="1" applyFont="1" applyFill="1" applyBorder="1" applyProtection="1"/>
    <xf numFmtId="3" fontId="9" fillId="0" borderId="0" xfId="2" applyNumberFormat="1" applyFont="1" applyBorder="1" applyProtection="1"/>
    <xf numFmtId="3" fontId="9" fillId="0" borderId="59" xfId="2" applyNumberFormat="1" applyFont="1" applyBorder="1" applyProtection="1"/>
    <xf numFmtId="3" fontId="12" fillId="5" borderId="19" xfId="2" applyNumberFormat="1" applyFont="1" applyFill="1" applyBorder="1" applyProtection="1"/>
    <xf numFmtId="3" fontId="12" fillId="5" borderId="42" xfId="2" applyNumberFormat="1" applyFont="1" applyFill="1" applyBorder="1" applyProtection="1"/>
    <xf numFmtId="3" fontId="12" fillId="5" borderId="11" xfId="2" applyNumberFormat="1" applyFont="1" applyFill="1" applyBorder="1" applyProtection="1"/>
    <xf numFmtId="3" fontId="12" fillId="5" borderId="60" xfId="2" applyNumberFormat="1" applyFont="1" applyFill="1" applyBorder="1" applyProtection="1"/>
    <xf numFmtId="3" fontId="12" fillId="5" borderId="57" xfId="2" applyNumberFormat="1" applyFont="1" applyFill="1" applyBorder="1" applyProtection="1"/>
    <xf numFmtId="3" fontId="12" fillId="5" borderId="54" xfId="2" applyNumberFormat="1" applyFont="1" applyFill="1" applyBorder="1" applyProtection="1"/>
    <xf numFmtId="3" fontId="12" fillId="5" borderId="28" xfId="2" applyNumberFormat="1" applyFont="1" applyFill="1" applyBorder="1" applyProtection="1"/>
    <xf numFmtId="3" fontId="12" fillId="5" borderId="58" xfId="2" applyNumberFormat="1" applyFont="1" applyFill="1" applyBorder="1" applyProtection="1"/>
    <xf numFmtId="3" fontId="12" fillId="5" borderId="41" xfId="2" applyNumberFormat="1" applyFont="1" applyFill="1" applyBorder="1" applyProtection="1"/>
    <xf numFmtId="3" fontId="9" fillId="0" borderId="61" xfId="2" applyNumberFormat="1" applyFont="1" applyBorder="1" applyProtection="1">
      <protection locked="0"/>
    </xf>
    <xf numFmtId="3" fontId="9" fillId="0" borderId="62" xfId="2" applyNumberFormat="1" applyFont="1" applyBorder="1" applyProtection="1">
      <protection locked="0"/>
    </xf>
    <xf numFmtId="0" fontId="9" fillId="0" borderId="20" xfId="2" applyNumberFormat="1" applyFont="1" applyBorder="1" applyProtection="1">
      <protection locked="0"/>
    </xf>
    <xf numFmtId="0" fontId="9" fillId="0" borderId="31" xfId="2" applyNumberFormat="1" applyFont="1" applyBorder="1" applyProtection="1">
      <protection locked="0"/>
    </xf>
    <xf numFmtId="0" fontId="9" fillId="0" borderId="32" xfId="2" applyNumberFormat="1" applyFont="1" applyBorder="1" applyProtection="1">
      <protection locked="0"/>
    </xf>
    <xf numFmtId="0" fontId="9" fillId="0" borderId="0" xfId="2" applyNumberFormat="1" applyFont="1" applyProtection="1"/>
    <xf numFmtId="0" fontId="9" fillId="3" borderId="63" xfId="2" applyNumberFormat="1" applyFont="1" applyFill="1" applyBorder="1" applyProtection="1"/>
    <xf numFmtId="0" fontId="9" fillId="0" borderId="63" xfId="2" applyNumberFormat="1" applyFont="1" applyBorder="1" applyProtection="1">
      <protection locked="0"/>
    </xf>
    <xf numFmtId="0" fontId="9" fillId="0" borderId="13" xfId="2" applyNumberFormat="1" applyFont="1" applyBorder="1" applyProtection="1">
      <protection locked="0"/>
    </xf>
    <xf numFmtId="0" fontId="9" fillId="3" borderId="64" xfId="2" applyNumberFormat="1" applyFont="1" applyFill="1" applyBorder="1" applyProtection="1"/>
    <xf numFmtId="0" fontId="9" fillId="0" borderId="14" xfId="2" applyNumberFormat="1" applyFont="1" applyBorder="1" applyProtection="1">
      <protection locked="0"/>
    </xf>
    <xf numFmtId="0" fontId="9" fillId="0" borderId="21" xfId="2" applyNumberFormat="1" applyFont="1" applyBorder="1" applyProtection="1">
      <protection locked="0"/>
    </xf>
    <xf numFmtId="0" fontId="9" fillId="0" borderId="30" xfId="2" applyNumberFormat="1" applyFont="1" applyBorder="1" applyProtection="1">
      <protection locked="0"/>
    </xf>
    <xf numFmtId="0" fontId="9" fillId="0" borderId="19" xfId="2" applyNumberFormat="1" applyFont="1" applyBorder="1" applyProtection="1">
      <protection locked="0"/>
    </xf>
    <xf numFmtId="0" fontId="9" fillId="0" borderId="10" xfId="2" applyNumberFormat="1" applyFont="1" applyBorder="1" applyProtection="1">
      <protection locked="0"/>
    </xf>
    <xf numFmtId="0" fontId="9" fillId="0" borderId="11" xfId="2" applyNumberFormat="1" applyFont="1" applyBorder="1" applyProtection="1">
      <protection locked="0"/>
    </xf>
    <xf numFmtId="0" fontId="9" fillId="0" borderId="65" xfId="2" applyNumberFormat="1" applyFont="1" applyBorder="1" applyProtection="1">
      <protection locked="0"/>
    </xf>
    <xf numFmtId="0" fontId="9" fillId="0" borderId="66" xfId="2" applyNumberFormat="1" applyFont="1" applyBorder="1" applyProtection="1">
      <protection locked="0"/>
    </xf>
    <xf numFmtId="0" fontId="9" fillId="0" borderId="35" xfId="2" applyNumberFormat="1" applyFont="1" applyBorder="1" applyProtection="1">
      <protection locked="0"/>
    </xf>
    <xf numFmtId="0" fontId="22" fillId="4" borderId="0" xfId="0" applyFont="1" applyFill="1" applyAlignment="1" applyProtection="1">
      <alignment horizontal="left"/>
    </xf>
    <xf numFmtId="3" fontId="9" fillId="0" borderId="20" xfId="2" applyNumberFormat="1" applyFont="1" applyFill="1" applyBorder="1" applyProtection="1">
      <protection locked="0"/>
    </xf>
    <xf numFmtId="3" fontId="9" fillId="0" borderId="47" xfId="2" applyNumberFormat="1" applyFont="1" applyFill="1" applyBorder="1" applyProtection="1">
      <protection locked="0"/>
    </xf>
    <xf numFmtId="3" fontId="9" fillId="0" borderId="32" xfId="2" applyNumberFormat="1" applyFont="1" applyFill="1" applyBorder="1" applyProtection="1">
      <protection locked="0"/>
    </xf>
    <xf numFmtId="0" fontId="25" fillId="0" borderId="0" xfId="0" applyFont="1" applyProtection="1"/>
    <xf numFmtId="0" fontId="8" fillId="4" borderId="0" xfId="0" applyFont="1" applyFill="1" applyProtection="1"/>
    <xf numFmtId="0" fontId="8" fillId="0" borderId="0" xfId="0" applyFont="1" applyProtection="1"/>
    <xf numFmtId="0" fontId="23" fillId="4" borderId="0" xfId="0" applyFont="1" applyFill="1" applyProtection="1"/>
    <xf numFmtId="0" fontId="24" fillId="0" borderId="67" xfId="0" quotePrefix="1" applyFont="1" applyFill="1" applyBorder="1" applyAlignment="1" applyProtection="1">
      <alignment horizontal="right"/>
    </xf>
    <xf numFmtId="0" fontId="24" fillId="0" borderId="67" xfId="0" applyFont="1" applyFill="1" applyBorder="1" applyAlignment="1" applyProtection="1">
      <alignment horizontal="right"/>
    </xf>
    <xf numFmtId="0" fontId="27" fillId="4" borderId="0" xfId="0" applyFont="1" applyFill="1" applyProtection="1"/>
    <xf numFmtId="0" fontId="8" fillId="0" borderId="67" xfId="0" applyFont="1" applyFill="1" applyBorder="1" applyProtection="1">
      <protection locked="0"/>
    </xf>
    <xf numFmtId="0" fontId="10" fillId="0" borderId="0" xfId="0" applyFont="1" applyAlignment="1" applyProtection="1">
      <alignment horizontal="left"/>
    </xf>
    <xf numFmtId="0" fontId="0" fillId="0" borderId="0" xfId="0" applyProtection="1"/>
    <xf numFmtId="0" fontId="9" fillId="0" borderId="0" xfId="0" applyFont="1" applyProtection="1"/>
    <xf numFmtId="0" fontId="9" fillId="0" borderId="0" xfId="0" applyFont="1" applyAlignment="1" applyProtection="1">
      <alignment horizontal="right"/>
    </xf>
    <xf numFmtId="0" fontId="9" fillId="0" borderId="0" xfId="0" applyNumberFormat="1" applyFont="1" applyProtection="1"/>
    <xf numFmtId="0" fontId="9" fillId="0" borderId="66" xfId="2" applyNumberFormat="1" applyFont="1" applyFill="1" applyBorder="1" applyProtection="1">
      <protection locked="0"/>
    </xf>
    <xf numFmtId="0" fontId="9" fillId="0" borderId="68" xfId="2" applyNumberFormat="1" applyFont="1" applyFill="1" applyBorder="1" applyProtection="1">
      <protection locked="0"/>
    </xf>
    <xf numFmtId="0" fontId="10" fillId="0" borderId="0" xfId="0" applyFont="1" applyProtection="1"/>
    <xf numFmtId="0" fontId="11" fillId="0" borderId="0" xfId="0" applyFont="1" applyProtection="1"/>
    <xf numFmtId="0" fontId="11" fillId="0" borderId="0" xfId="0" applyFont="1" applyAlignment="1" applyProtection="1">
      <alignment horizontal="right"/>
    </xf>
    <xf numFmtId="0" fontId="9" fillId="0" borderId="69" xfId="0" applyFont="1" applyBorder="1" applyProtection="1"/>
    <xf numFmtId="0" fontId="9" fillId="0" borderId="66" xfId="0" applyFont="1" applyBorder="1" applyProtection="1"/>
    <xf numFmtId="0" fontId="9" fillId="0" borderId="35" xfId="0" applyFont="1" applyBorder="1" applyAlignment="1" applyProtection="1">
      <alignment horizontal="center"/>
    </xf>
    <xf numFmtId="3" fontId="12" fillId="5" borderId="21" xfId="2" applyNumberFormat="1" applyFont="1" applyFill="1" applyBorder="1" applyProtection="1"/>
    <xf numFmtId="3" fontId="12" fillId="5" borderId="20" xfId="2" applyNumberFormat="1" applyFont="1" applyFill="1" applyBorder="1" applyProtection="1"/>
    <xf numFmtId="3" fontId="12" fillId="5" borderId="30" xfId="2" applyNumberFormat="1" applyFont="1" applyFill="1" applyBorder="1" applyProtection="1"/>
    <xf numFmtId="3" fontId="12" fillId="5" borderId="44" xfId="2" applyNumberFormat="1" applyFont="1" applyFill="1" applyBorder="1" applyProtection="1"/>
    <xf numFmtId="0" fontId="0" fillId="0" borderId="0" xfId="0" applyAlignment="1" applyProtection="1">
      <alignment horizontal="right"/>
    </xf>
    <xf numFmtId="0" fontId="7" fillId="0" borderId="0" xfId="0" applyFont="1" applyProtection="1"/>
    <xf numFmtId="0" fontId="15" fillId="0" borderId="0" xfId="0" applyFont="1" applyProtection="1"/>
    <xf numFmtId="0" fontId="16" fillId="0" borderId="0" xfId="0" applyFont="1" applyProtection="1"/>
    <xf numFmtId="0" fontId="17" fillId="0" borderId="0" xfId="0" applyFont="1" applyProtection="1"/>
    <xf numFmtId="0" fontId="8" fillId="0" borderId="0" xfId="0" applyFont="1" applyFill="1" applyProtection="1"/>
    <xf numFmtId="0" fontId="8" fillId="0" borderId="71" xfId="2" applyNumberFormat="1" applyFont="1" applyBorder="1" applyAlignment="1" applyProtection="1">
      <alignment horizontal="center"/>
    </xf>
    <xf numFmtId="168" fontId="18" fillId="5" borderId="57" xfId="2" applyNumberFormat="1" applyFont="1" applyFill="1" applyBorder="1" applyAlignment="1" applyProtection="1">
      <alignment horizontal="right"/>
    </xf>
    <xf numFmtId="168" fontId="18" fillId="5" borderId="72" xfId="2" applyNumberFormat="1" applyFont="1" applyFill="1" applyBorder="1" applyAlignment="1" applyProtection="1">
      <alignment horizontal="right"/>
    </xf>
    <xf numFmtId="168" fontId="18" fillId="5" borderId="73" xfId="2" applyNumberFormat="1" applyFont="1" applyFill="1" applyBorder="1" applyProtection="1"/>
    <xf numFmtId="168" fontId="18" fillId="5" borderId="74" xfId="2" applyNumberFormat="1" applyFont="1" applyFill="1" applyBorder="1" applyProtection="1"/>
    <xf numFmtId="168" fontId="18" fillId="5" borderId="75" xfId="2" applyNumberFormat="1" applyFont="1" applyFill="1" applyBorder="1" applyProtection="1"/>
    <xf numFmtId="168" fontId="18" fillId="5" borderId="60" xfId="2" applyNumberFormat="1" applyFont="1" applyFill="1" applyBorder="1" applyProtection="1"/>
    <xf numFmtId="168" fontId="18" fillId="5" borderId="57" xfId="2" applyNumberFormat="1" applyFont="1" applyFill="1" applyBorder="1" applyProtection="1"/>
    <xf numFmtId="168" fontId="18" fillId="5" borderId="41" xfId="2" applyNumberFormat="1" applyFont="1" applyFill="1" applyBorder="1" applyProtection="1"/>
    <xf numFmtId="168" fontId="18" fillId="5" borderId="42" xfId="2" applyNumberFormat="1" applyFont="1" applyFill="1" applyBorder="1" applyProtection="1"/>
    <xf numFmtId="168" fontId="8" fillId="0" borderId="57" xfId="2" applyNumberFormat="1" applyFont="1" applyFill="1" applyBorder="1" applyAlignment="1" applyProtection="1">
      <alignment horizontal="right"/>
      <protection locked="0"/>
    </xf>
    <xf numFmtId="168" fontId="8" fillId="0" borderId="21" xfId="2" applyNumberFormat="1" applyFont="1" applyFill="1" applyBorder="1" applyProtection="1">
      <protection locked="0"/>
    </xf>
    <xf numFmtId="168" fontId="8" fillId="0" borderId="20" xfId="2" applyNumberFormat="1" applyFont="1" applyFill="1" applyBorder="1" applyProtection="1">
      <protection locked="0"/>
    </xf>
    <xf numFmtId="168" fontId="8" fillId="0" borderId="30" xfId="2" applyNumberFormat="1" applyFont="1" applyFill="1" applyBorder="1" applyProtection="1">
      <protection locked="0"/>
    </xf>
    <xf numFmtId="168" fontId="8" fillId="0" borderId="20" xfId="2" applyNumberFormat="1" applyFont="1" applyBorder="1" applyProtection="1">
      <protection locked="0"/>
    </xf>
    <xf numFmtId="168" fontId="8" fillId="0" borderId="57" xfId="2" applyNumberFormat="1" applyFont="1" applyFill="1" applyBorder="1" applyProtection="1">
      <protection locked="0"/>
    </xf>
    <xf numFmtId="168" fontId="8" fillId="0" borderId="74" xfId="2" applyNumberFormat="1" applyFont="1" applyFill="1" applyBorder="1" applyAlignment="1" applyProtection="1">
      <alignment horizontal="right"/>
      <protection locked="0"/>
    </xf>
    <xf numFmtId="168" fontId="8" fillId="0" borderId="49" xfId="2" applyNumberFormat="1" applyFont="1" applyFill="1" applyBorder="1" applyProtection="1">
      <protection locked="0"/>
    </xf>
    <xf numFmtId="168" fontId="8" fillId="0" borderId="27" xfId="2" applyNumberFormat="1" applyFont="1" applyFill="1" applyBorder="1" applyProtection="1">
      <protection locked="0"/>
    </xf>
    <xf numFmtId="168" fontId="8" fillId="0" borderId="62" xfId="2" applyNumberFormat="1" applyFont="1" applyFill="1" applyBorder="1" applyProtection="1">
      <protection locked="0"/>
    </xf>
    <xf numFmtId="168" fontId="8" fillId="0" borderId="27" xfId="2" applyNumberFormat="1" applyFont="1" applyBorder="1" applyProtection="1">
      <protection locked="0"/>
    </xf>
    <xf numFmtId="168" fontId="8" fillId="0" borderId="57" xfId="2" applyNumberFormat="1" applyFont="1" applyBorder="1" applyAlignment="1" applyProtection="1">
      <alignment horizontal="right"/>
      <protection locked="0"/>
    </xf>
    <xf numFmtId="168" fontId="8" fillId="0" borderId="21" xfId="2" applyNumberFormat="1" applyFont="1" applyBorder="1" applyProtection="1">
      <protection locked="0"/>
    </xf>
    <xf numFmtId="168" fontId="8" fillId="0" borderId="30" xfId="2" applyNumberFormat="1" applyFont="1" applyBorder="1" applyProtection="1">
      <protection locked="0"/>
    </xf>
    <xf numFmtId="168" fontId="8" fillId="0" borderId="27" xfId="2" applyNumberFormat="1" applyFont="1" applyBorder="1" applyAlignment="1" applyProtection="1">
      <alignment horizontal="right"/>
      <protection locked="0"/>
    </xf>
    <xf numFmtId="168" fontId="8" fillId="0" borderId="49" xfId="2" applyNumberFormat="1" applyFont="1" applyBorder="1" applyProtection="1">
      <protection locked="0"/>
    </xf>
    <xf numFmtId="168" fontId="8" fillId="0" borderId="62" xfId="2" applyNumberFormat="1" applyFont="1" applyBorder="1" applyProtection="1">
      <protection locked="0"/>
    </xf>
    <xf numFmtId="168" fontId="8" fillId="0" borderId="38" xfId="2" applyNumberFormat="1" applyFont="1" applyFill="1" applyBorder="1" applyAlignment="1" applyProtection="1">
      <alignment horizontal="right"/>
      <protection locked="0"/>
    </xf>
    <xf numFmtId="168" fontId="8" fillId="0" borderId="46" xfId="2" applyNumberFormat="1" applyFont="1" applyFill="1" applyBorder="1" applyProtection="1">
      <protection locked="0"/>
    </xf>
    <xf numFmtId="168" fontId="8" fillId="0" borderId="47" xfId="2" applyNumberFormat="1" applyFont="1" applyFill="1" applyBorder="1" applyProtection="1">
      <protection locked="0"/>
    </xf>
    <xf numFmtId="168" fontId="8" fillId="0" borderId="61" xfId="2" applyNumberFormat="1" applyFont="1" applyBorder="1" applyProtection="1">
      <protection locked="0"/>
    </xf>
    <xf numFmtId="168" fontId="8" fillId="0" borderId="47" xfId="2" applyNumberFormat="1" applyFont="1" applyBorder="1" applyProtection="1">
      <protection locked="0"/>
    </xf>
    <xf numFmtId="168" fontId="8" fillId="0" borderId="32" xfId="2" applyNumberFormat="1" applyFont="1" applyFill="1" applyBorder="1" applyAlignment="1" applyProtection="1">
      <alignment horizontal="right"/>
      <protection locked="0"/>
    </xf>
    <xf numFmtId="168" fontId="8" fillId="0" borderId="31" xfId="2" applyNumberFormat="1" applyFont="1" applyFill="1" applyBorder="1" applyProtection="1">
      <protection locked="0"/>
    </xf>
    <xf numFmtId="168" fontId="8" fillId="0" borderId="32" xfId="2" applyNumberFormat="1" applyFont="1" applyFill="1" applyBorder="1" applyProtection="1">
      <protection locked="0"/>
    </xf>
    <xf numFmtId="168" fontId="8" fillId="0" borderId="10" xfId="2" applyNumberFormat="1" applyFont="1" applyBorder="1" applyProtection="1">
      <protection locked="0"/>
    </xf>
    <xf numFmtId="168" fontId="8" fillId="0" borderId="32" xfId="2" applyNumberFormat="1" applyFont="1" applyBorder="1" applyProtection="1">
      <protection locked="0"/>
    </xf>
    <xf numFmtId="168" fontId="18" fillId="5" borderId="36" xfId="2" applyNumberFormat="1" applyFont="1" applyFill="1" applyBorder="1" applyAlignment="1" applyProtection="1">
      <alignment horizontal="right"/>
    </xf>
    <xf numFmtId="168" fontId="18" fillId="5" borderId="13" xfId="2" applyNumberFormat="1" applyFont="1" applyFill="1" applyBorder="1" applyProtection="1"/>
    <xf numFmtId="168" fontId="18" fillId="5" borderId="63" xfId="2" applyNumberFormat="1" applyFont="1" applyFill="1" applyBorder="1" applyProtection="1"/>
    <xf numFmtId="168" fontId="18" fillId="5" borderId="64" xfId="2" applyNumberFormat="1" applyFont="1" applyFill="1" applyBorder="1" applyProtection="1"/>
    <xf numFmtId="168" fontId="18" fillId="5" borderId="14" xfId="2" applyNumberFormat="1" applyFont="1" applyFill="1" applyBorder="1" applyProtection="1"/>
    <xf numFmtId="168" fontId="8" fillId="0" borderId="20" xfId="2" applyNumberFormat="1" applyFont="1" applyBorder="1" applyAlignment="1" applyProtection="1">
      <alignment horizontal="right"/>
      <protection locked="0"/>
    </xf>
    <xf numFmtId="168" fontId="8" fillId="0" borderId="32" xfId="2" applyNumberFormat="1" applyFont="1" applyBorder="1" applyAlignment="1" applyProtection="1">
      <alignment horizontal="right"/>
      <protection locked="0"/>
    </xf>
    <xf numFmtId="168" fontId="8" fillId="0" borderId="10" xfId="2" applyNumberFormat="1" applyFont="1" applyFill="1" applyBorder="1" applyProtection="1">
      <protection locked="0"/>
    </xf>
    <xf numFmtId="168" fontId="0" fillId="0" borderId="0" xfId="0" applyNumberFormat="1" applyProtection="1"/>
    <xf numFmtId="0" fontId="8" fillId="0" borderId="57" xfId="2" applyNumberFormat="1" applyFont="1" applyFill="1" applyBorder="1" applyAlignment="1" applyProtection="1">
      <alignment horizontal="right"/>
      <protection locked="0"/>
    </xf>
    <xf numFmtId="0" fontId="8" fillId="0" borderId="42" xfId="2" applyNumberFormat="1" applyFont="1" applyBorder="1" applyAlignment="1" applyProtection="1">
      <alignment horizontal="center"/>
    </xf>
    <xf numFmtId="0" fontId="8" fillId="0" borderId="76" xfId="2" applyNumberFormat="1" applyFont="1" applyBorder="1" applyAlignment="1" applyProtection="1">
      <alignment horizontal="center"/>
    </xf>
    <xf numFmtId="0" fontId="8" fillId="0" borderId="28" xfId="2" applyNumberFormat="1" applyFont="1" applyBorder="1" applyAlignment="1" applyProtection="1">
      <alignment horizontal="center"/>
    </xf>
    <xf numFmtId="0" fontId="8" fillId="0" borderId="6" xfId="2" applyNumberFormat="1" applyFont="1" applyBorder="1" applyAlignment="1" applyProtection="1">
      <alignment horizontal="center"/>
    </xf>
    <xf numFmtId="0" fontId="8" fillId="0" borderId="11" xfId="2" applyNumberFormat="1" applyFont="1" applyBorder="1" applyAlignment="1" applyProtection="1">
      <alignment horizontal="center"/>
    </xf>
    <xf numFmtId="0" fontId="8" fillId="0" borderId="4" xfId="2" applyNumberFormat="1" applyFont="1" applyBorder="1" applyAlignment="1" applyProtection="1">
      <alignment horizontal="center"/>
    </xf>
    <xf numFmtId="0" fontId="8" fillId="0" borderId="19" xfId="2" applyNumberFormat="1" applyFont="1" applyBorder="1" applyAlignment="1" applyProtection="1">
      <alignment horizontal="center"/>
    </xf>
    <xf numFmtId="0" fontId="10" fillId="0" borderId="0" xfId="1" applyFont="1" applyProtection="1">
      <alignment vertical="center"/>
    </xf>
    <xf numFmtId="0" fontId="1" fillId="0" borderId="0" xfId="1">
      <alignment vertical="center"/>
    </xf>
    <xf numFmtId="0" fontId="1" fillId="0" borderId="0" xfId="1" applyAlignment="1">
      <alignment horizontal="center" vertical="center"/>
    </xf>
    <xf numFmtId="0" fontId="22" fillId="0" borderId="0" xfId="1" applyFont="1" applyProtection="1">
      <alignment vertical="center"/>
    </xf>
    <xf numFmtId="0" fontId="16" fillId="0" borderId="0" xfId="1" applyFont="1">
      <alignment vertical="center"/>
    </xf>
    <xf numFmtId="0" fontId="1" fillId="2" borderId="78" xfId="1" applyFill="1" applyBorder="1" applyAlignment="1">
      <alignment horizontal="center" vertical="center"/>
    </xf>
    <xf numFmtId="0" fontId="1" fillId="0" borderId="31" xfId="1" applyBorder="1" applyAlignment="1">
      <alignment horizontal="center" vertical="center"/>
    </xf>
    <xf numFmtId="0" fontId="1" fillId="0" borderId="32" xfId="1" applyBorder="1" applyAlignment="1">
      <alignment horizontal="center" vertical="center"/>
    </xf>
    <xf numFmtId="0" fontId="1" fillId="0" borderId="79" xfId="1" applyBorder="1" applyAlignment="1">
      <alignment horizontal="center" vertical="center"/>
    </xf>
    <xf numFmtId="0" fontId="1" fillId="0" borderId="80" xfId="1" applyBorder="1" applyAlignment="1">
      <alignment horizontal="center" vertical="center"/>
    </xf>
    <xf numFmtId="0" fontId="1" fillId="0" borderId="81" xfId="1" applyBorder="1" applyAlignment="1">
      <alignment horizontal="center" vertical="center"/>
    </xf>
    <xf numFmtId="0" fontId="1" fillId="0" borderId="82" xfId="1" applyBorder="1" applyAlignment="1">
      <alignment horizontal="center" vertical="center"/>
    </xf>
    <xf numFmtId="0" fontId="1" fillId="0" borderId="21" xfId="1" applyBorder="1" applyAlignment="1">
      <alignment horizontal="center" vertical="center"/>
    </xf>
    <xf numFmtId="0" fontId="1" fillId="0" borderId="20" xfId="1" applyBorder="1" applyAlignment="1">
      <alignment horizontal="center" vertical="center"/>
    </xf>
    <xf numFmtId="0" fontId="1" fillId="0" borderId="83" xfId="1" applyBorder="1" applyAlignment="1">
      <alignment horizontal="center" vertical="center"/>
    </xf>
    <xf numFmtId="0" fontId="1" fillId="0" borderId="84" xfId="1" applyBorder="1" applyAlignment="1">
      <alignment horizontal="center" vertical="center"/>
    </xf>
    <xf numFmtId="0" fontId="1" fillId="0" borderId="85" xfId="1" applyBorder="1">
      <alignment vertical="center"/>
    </xf>
    <xf numFmtId="0" fontId="1" fillId="0" borderId="86" xfId="1" applyBorder="1" applyAlignment="1">
      <alignment horizontal="center" vertical="center"/>
    </xf>
    <xf numFmtId="0" fontId="1" fillId="0" borderId="49" xfId="1" applyBorder="1" applyAlignment="1">
      <alignment horizontal="center" vertical="center"/>
    </xf>
    <xf numFmtId="0" fontId="1" fillId="0" borderId="27" xfId="1" applyBorder="1" applyAlignment="1">
      <alignment horizontal="center" vertical="center"/>
    </xf>
    <xf numFmtId="0" fontId="1" fillId="0" borderId="87" xfId="1" applyBorder="1" applyAlignment="1">
      <alignment horizontal="center" vertical="center"/>
    </xf>
    <xf numFmtId="0" fontId="1" fillId="0" borderId="88" xfId="1" applyBorder="1" applyAlignment="1">
      <alignment horizontal="center" vertical="center"/>
    </xf>
    <xf numFmtId="0" fontId="1" fillId="0" borderId="89" xfId="1" applyBorder="1">
      <alignment vertical="center"/>
    </xf>
    <xf numFmtId="0" fontId="8" fillId="0" borderId="67" xfId="0" applyFont="1" applyFill="1" applyBorder="1" applyAlignment="1" applyProtection="1">
      <alignment horizontal="left"/>
      <protection locked="0"/>
    </xf>
    <xf numFmtId="0" fontId="8" fillId="0" borderId="0" xfId="0" applyFont="1" applyProtection="1">
      <protection locked="0"/>
    </xf>
    <xf numFmtId="0" fontId="28" fillId="0" borderId="0" xfId="2" applyFont="1" applyBorder="1" applyAlignment="1" applyProtection="1">
      <alignment horizontal="left"/>
    </xf>
    <xf numFmtId="0" fontId="9" fillId="0" borderId="32" xfId="2" applyFont="1" applyBorder="1" applyAlignment="1" applyProtection="1">
      <alignment horizontal="center"/>
    </xf>
    <xf numFmtId="168" fontId="18" fillId="5" borderId="72" xfId="2" applyNumberFormat="1" applyFont="1" applyFill="1" applyBorder="1" applyProtection="1"/>
    <xf numFmtId="168" fontId="8" fillId="0" borderId="60" xfId="2" applyNumberFormat="1" applyFont="1" applyFill="1" applyBorder="1" applyProtection="1">
      <protection locked="0"/>
    </xf>
    <xf numFmtId="0" fontId="9" fillId="0" borderId="17" xfId="2" applyFont="1" applyFill="1" applyBorder="1" applyProtection="1"/>
    <xf numFmtId="0" fontId="9" fillId="0" borderId="15" xfId="2" applyFont="1" applyFill="1" applyBorder="1" applyProtection="1"/>
    <xf numFmtId="0" fontId="9" fillId="0" borderId="16" xfId="2" applyFont="1" applyFill="1" applyBorder="1" applyProtection="1"/>
    <xf numFmtId="0" fontId="9" fillId="0" borderId="18" xfId="2" applyFont="1" applyFill="1" applyBorder="1" applyProtection="1"/>
    <xf numFmtId="0" fontId="8" fillId="0" borderId="0" xfId="0" applyFont="1"/>
    <xf numFmtId="0" fontId="22" fillId="0" borderId="0" xfId="0" applyFont="1"/>
    <xf numFmtId="0" fontId="18" fillId="0" borderId="0" xfId="0" applyFont="1"/>
    <xf numFmtId="169" fontId="8" fillId="0" borderId="0" xfId="0" applyNumberFormat="1" applyFont="1"/>
    <xf numFmtId="0" fontId="8" fillId="0" borderId="0" xfId="0" applyFont="1" applyAlignment="1">
      <alignment horizontal="center" vertical="center"/>
    </xf>
    <xf numFmtId="0" fontId="9" fillId="0" borderId="0" xfId="2" applyFont="1" applyBorder="1" applyAlignment="1" applyProtection="1">
      <alignment vertical="center"/>
    </xf>
    <xf numFmtId="0" fontId="9" fillId="0" borderId="1" xfId="2" applyFont="1" applyBorder="1" applyAlignment="1" applyProtection="1">
      <alignment vertical="center"/>
    </xf>
    <xf numFmtId="0" fontId="0" fillId="0" borderId="0" xfId="0" applyAlignment="1" applyProtection="1">
      <alignment vertical="center"/>
    </xf>
    <xf numFmtId="0" fontId="9" fillId="0" borderId="0" xfId="2" quotePrefix="1" applyFont="1" applyBorder="1" applyAlignment="1" applyProtection="1">
      <alignment horizontal="left"/>
    </xf>
    <xf numFmtId="166" fontId="9" fillId="0" borderId="0" xfId="2" applyNumberFormat="1" applyFont="1" applyBorder="1" applyAlignment="1" applyProtection="1">
      <alignment horizontal="center"/>
    </xf>
    <xf numFmtId="0" fontId="9" fillId="0" borderId="0" xfId="2" applyNumberFormat="1" applyFont="1" applyFill="1" applyBorder="1" applyProtection="1">
      <protection locked="0"/>
    </xf>
    <xf numFmtId="0" fontId="31" fillId="0" borderId="0" xfId="2" applyNumberFormat="1" applyFont="1" applyAlignment="1" applyProtection="1">
      <alignment horizontal="right"/>
    </xf>
    <xf numFmtId="0" fontId="31" fillId="0" borderId="0" xfId="2" applyNumberFormat="1" applyFont="1" applyProtection="1"/>
    <xf numFmtId="0" fontId="9" fillId="0" borderId="0" xfId="2" applyNumberFormat="1" applyFont="1" applyBorder="1" applyProtection="1">
      <protection locked="0"/>
    </xf>
    <xf numFmtId="0" fontId="31" fillId="0" borderId="0" xfId="0" applyNumberFormat="1" applyFont="1" applyProtection="1"/>
    <xf numFmtId="0" fontId="12" fillId="0" borderId="0" xfId="2" applyNumberFormat="1" applyFont="1" applyFill="1" applyBorder="1" applyProtection="1"/>
    <xf numFmtId="0" fontId="31" fillId="0" borderId="44" xfId="2" applyFont="1" applyBorder="1" applyAlignment="1" applyProtection="1">
      <alignment horizontal="center" vertical="center" wrapText="1"/>
    </xf>
    <xf numFmtId="0" fontId="31" fillId="0" borderId="20" xfId="2" applyFont="1" applyBorder="1" applyAlignment="1" applyProtection="1">
      <alignment horizontal="center" vertical="center" wrapText="1"/>
    </xf>
    <xf numFmtId="0" fontId="31" fillId="0" borderId="19" xfId="2" applyFont="1" applyBorder="1" applyAlignment="1" applyProtection="1">
      <alignment horizontal="center" vertical="center" wrapText="1"/>
    </xf>
    <xf numFmtId="0" fontId="31" fillId="0" borderId="54" xfId="2" applyFont="1" applyBorder="1" applyAlignment="1" applyProtection="1">
      <alignment horizontal="center"/>
    </xf>
    <xf numFmtId="0" fontId="31" fillId="0" borderId="57" xfId="2" applyFont="1" applyBorder="1" applyAlignment="1" applyProtection="1">
      <alignment horizontal="center" vertical="center" wrapText="1"/>
    </xf>
    <xf numFmtId="0" fontId="31" fillId="0" borderId="42" xfId="2" applyFont="1" applyBorder="1" applyAlignment="1" applyProtection="1">
      <alignment horizontal="center" vertical="center" wrapText="1"/>
    </xf>
    <xf numFmtId="0" fontId="8" fillId="0" borderId="45" xfId="2" applyFont="1" applyFill="1" applyBorder="1" applyProtection="1"/>
    <xf numFmtId="0" fontId="9" fillId="0" borderId="45" xfId="2" applyFont="1" applyFill="1" applyBorder="1" applyProtection="1"/>
    <xf numFmtId="0" fontId="32" fillId="0" borderId="0" xfId="0" applyFont="1" applyFill="1" applyAlignment="1" applyProtection="1">
      <alignment horizontal="left"/>
    </xf>
    <xf numFmtId="0" fontId="33" fillId="0" borderId="0" xfId="0" applyFont="1" applyFill="1" applyProtection="1"/>
    <xf numFmtId="0" fontId="28" fillId="0" borderId="0" xfId="2" applyFont="1" applyFill="1" applyBorder="1" applyAlignment="1" applyProtection="1">
      <alignment horizontal="centerContinuous"/>
    </xf>
    <xf numFmtId="49" fontId="33" fillId="0" borderId="0" xfId="2" applyNumberFormat="1" applyFont="1" applyFill="1" applyBorder="1" applyAlignment="1" applyProtection="1">
      <alignment horizontal="centerContinuous"/>
    </xf>
    <xf numFmtId="0" fontId="28" fillId="0" borderId="0" xfId="2" applyFont="1" applyFill="1" applyProtection="1"/>
    <xf numFmtId="164" fontId="33" fillId="0" borderId="0" xfId="4" applyFont="1" applyFill="1" applyBorder="1" applyAlignment="1" applyProtection="1">
      <alignment horizontal="right"/>
      <protection locked="0"/>
    </xf>
    <xf numFmtId="0" fontId="34" fillId="0" borderId="0" xfId="2" applyFont="1" applyFill="1" applyAlignment="1" applyProtection="1">
      <alignment horizontal="right"/>
    </xf>
    <xf numFmtId="0" fontId="33" fillId="0" borderId="0" xfId="0" applyFont="1" applyFill="1" applyBorder="1" applyProtection="1"/>
    <xf numFmtId="49" fontId="33" fillId="0" borderId="55" xfId="2" applyNumberFormat="1" applyFont="1" applyBorder="1" applyAlignment="1" applyProtection="1">
      <alignment horizontal="centerContinuous"/>
    </xf>
    <xf numFmtId="49" fontId="33" fillId="0" borderId="32" xfId="2" applyNumberFormat="1" applyFont="1" applyBorder="1" applyAlignment="1" applyProtection="1">
      <alignment horizontal="centerContinuous"/>
    </xf>
    <xf numFmtId="49" fontId="33" fillId="0" borderId="11" xfId="2" applyNumberFormat="1" applyFont="1" applyBorder="1" applyAlignment="1" applyProtection="1">
      <alignment horizontal="centerContinuous"/>
    </xf>
    <xf numFmtId="49" fontId="33" fillId="0" borderId="31" xfId="2" applyNumberFormat="1" applyFont="1" applyBorder="1" applyAlignment="1" applyProtection="1">
      <alignment horizontal="centerContinuous"/>
    </xf>
    <xf numFmtId="49" fontId="33" fillId="0" borderId="10" xfId="2" applyNumberFormat="1" applyFont="1" applyBorder="1" applyAlignment="1" applyProtection="1">
      <alignment horizontal="centerContinuous"/>
    </xf>
    <xf numFmtId="49" fontId="33" fillId="0" borderId="32" xfId="2" applyNumberFormat="1" applyFont="1" applyBorder="1" applyAlignment="1" applyProtection="1">
      <alignment horizontal="center"/>
    </xf>
    <xf numFmtId="0" fontId="33" fillId="0" borderId="32" xfId="2" applyFont="1" applyFill="1" applyBorder="1" applyAlignment="1" applyProtection="1">
      <alignment horizontal="center"/>
    </xf>
    <xf numFmtId="0" fontId="33" fillId="0" borderId="11" xfId="2" applyFont="1" applyFill="1" applyBorder="1" applyAlignment="1" applyProtection="1">
      <alignment horizontal="center"/>
    </xf>
    <xf numFmtId="0" fontId="33" fillId="8" borderId="12" xfId="0" applyFont="1" applyFill="1" applyBorder="1" applyProtection="1"/>
    <xf numFmtId="0" fontId="33" fillId="8" borderId="13" xfId="0" applyFont="1" applyFill="1" applyBorder="1" applyProtection="1"/>
    <xf numFmtId="0" fontId="33" fillId="8" borderId="64" xfId="0" applyFont="1" applyFill="1" applyBorder="1" applyAlignment="1" applyProtection="1">
      <alignment horizontal="center"/>
    </xf>
    <xf numFmtId="170" fontId="33" fillId="8" borderId="54" xfId="3" applyNumberFormat="1" applyFont="1" applyFill="1" applyBorder="1" applyAlignment="1" applyProtection="1">
      <alignment horizontal="right"/>
    </xf>
    <xf numFmtId="170" fontId="33" fillId="8" borderId="57" xfId="3" applyNumberFormat="1" applyFont="1" applyFill="1" applyBorder="1" applyAlignment="1" applyProtection="1">
      <alignment horizontal="right"/>
    </xf>
    <xf numFmtId="170" fontId="33" fillId="8" borderId="60" xfId="3" applyNumberFormat="1" applyFont="1" applyFill="1" applyBorder="1" applyAlignment="1" applyProtection="1">
      <alignment horizontal="right"/>
    </xf>
    <xf numFmtId="170" fontId="33" fillId="8" borderId="42" xfId="3" applyNumberFormat="1" applyFont="1" applyFill="1" applyBorder="1" applyAlignment="1" applyProtection="1">
      <alignment horizontal="right"/>
    </xf>
    <xf numFmtId="170" fontId="33" fillId="8" borderId="41" xfId="3" applyNumberFormat="1" applyFont="1" applyFill="1" applyBorder="1" applyAlignment="1" applyProtection="1">
      <alignment horizontal="right"/>
    </xf>
    <xf numFmtId="0" fontId="33" fillId="0" borderId="17" xfId="0" applyFont="1" applyFill="1" applyBorder="1" applyProtection="1"/>
    <xf numFmtId="0" fontId="33" fillId="0" borderId="21" xfId="0" applyFont="1" applyFill="1" applyBorder="1" applyProtection="1"/>
    <xf numFmtId="0" fontId="33" fillId="0" borderId="30" xfId="0" applyFont="1" applyFill="1" applyBorder="1" applyAlignment="1" applyProtection="1">
      <alignment horizontal="center"/>
    </xf>
    <xf numFmtId="170" fontId="33" fillId="0" borderId="44" xfId="3" applyNumberFormat="1" applyFont="1" applyFill="1" applyBorder="1" applyAlignment="1" applyProtection="1">
      <alignment horizontal="right"/>
      <protection locked="0"/>
    </xf>
    <xf numFmtId="170" fontId="33" fillId="0" borderId="20" xfId="3" applyNumberFormat="1" applyFont="1" applyFill="1" applyBorder="1" applyAlignment="1" applyProtection="1">
      <alignment horizontal="right"/>
      <protection locked="0"/>
    </xf>
    <xf numFmtId="170" fontId="33" fillId="0" borderId="21" xfId="3" applyNumberFormat="1" applyFont="1" applyFill="1" applyBorder="1" applyAlignment="1" applyProtection="1">
      <alignment horizontal="right"/>
      <protection locked="0"/>
    </xf>
    <xf numFmtId="170" fontId="33" fillId="0" borderId="19" xfId="3" applyNumberFormat="1" applyFont="1" applyFill="1" applyBorder="1" applyAlignment="1" applyProtection="1">
      <alignment horizontal="right"/>
      <protection locked="0"/>
    </xf>
    <xf numFmtId="170" fontId="33" fillId="0" borderId="30" xfId="3" applyNumberFormat="1" applyFont="1" applyFill="1" applyBorder="1" applyAlignment="1" applyProtection="1">
      <alignment horizontal="right"/>
      <protection locked="0"/>
    </xf>
    <xf numFmtId="0" fontId="33" fillId="8" borderId="17" xfId="0" applyFont="1" applyFill="1" applyBorder="1" applyProtection="1"/>
    <xf numFmtId="0" fontId="33" fillId="8" borderId="21" xfId="0" applyFont="1" applyFill="1" applyBorder="1" applyProtection="1"/>
    <xf numFmtId="0" fontId="33" fillId="8" borderId="30" xfId="0" applyFont="1" applyFill="1" applyBorder="1" applyAlignment="1" applyProtection="1">
      <alignment horizontal="center"/>
    </xf>
    <xf numFmtId="170" fontId="33" fillId="8" borderId="44" xfId="3" applyNumberFormat="1" applyFont="1" applyFill="1" applyBorder="1" applyAlignment="1" applyProtection="1">
      <alignment horizontal="right"/>
    </xf>
    <xf numFmtId="170" fontId="33" fillId="8" borderId="20" xfId="3" applyNumberFormat="1" applyFont="1" applyFill="1" applyBorder="1" applyAlignment="1" applyProtection="1">
      <alignment horizontal="right"/>
    </xf>
    <xf numFmtId="170" fontId="33" fillId="8" borderId="21" xfId="3" applyNumberFormat="1" applyFont="1" applyFill="1" applyBorder="1" applyAlignment="1" applyProtection="1">
      <alignment horizontal="right"/>
    </xf>
    <xf numFmtId="170" fontId="33" fillId="8" borderId="19" xfId="3" applyNumberFormat="1" applyFont="1" applyFill="1" applyBorder="1" applyAlignment="1" applyProtection="1">
      <alignment horizontal="right"/>
    </xf>
    <xf numFmtId="170" fontId="33" fillId="8" borderId="30" xfId="3" applyNumberFormat="1" applyFont="1" applyFill="1" applyBorder="1" applyAlignment="1" applyProtection="1">
      <alignment horizontal="right"/>
    </xf>
    <xf numFmtId="0" fontId="33" fillId="0" borderId="22" xfId="0" applyFont="1" applyFill="1" applyBorder="1" applyProtection="1"/>
    <xf numFmtId="0" fontId="33" fillId="0" borderId="31" xfId="0" applyFont="1" applyFill="1" applyBorder="1" applyProtection="1"/>
    <xf numFmtId="0" fontId="33" fillId="0" borderId="10" xfId="0" applyFont="1" applyFill="1" applyBorder="1" applyAlignment="1" applyProtection="1">
      <alignment horizontal="center"/>
    </xf>
    <xf numFmtId="170" fontId="33" fillId="0" borderId="55" xfId="3" applyNumberFormat="1" applyFont="1" applyFill="1" applyBorder="1" applyAlignment="1" applyProtection="1">
      <alignment horizontal="right"/>
      <protection locked="0"/>
    </xf>
    <xf numFmtId="170" fontId="33" fillId="0" borderId="32" xfId="3" applyNumberFormat="1" applyFont="1" applyFill="1" applyBorder="1" applyAlignment="1" applyProtection="1">
      <alignment horizontal="right"/>
      <protection locked="0"/>
    </xf>
    <xf numFmtId="170" fontId="33" fillId="0" borderId="31" xfId="3" applyNumberFormat="1" applyFont="1" applyFill="1" applyBorder="1" applyAlignment="1" applyProtection="1">
      <alignment horizontal="right"/>
      <protection locked="0"/>
    </xf>
    <xf numFmtId="170" fontId="33" fillId="0" borderId="11" xfId="3" applyNumberFormat="1" applyFont="1" applyFill="1" applyBorder="1" applyAlignment="1" applyProtection="1">
      <alignment horizontal="right"/>
      <protection locked="0"/>
    </xf>
    <xf numFmtId="170" fontId="33" fillId="0" borderId="10" xfId="3" applyNumberFormat="1" applyFont="1" applyFill="1" applyBorder="1" applyAlignment="1" applyProtection="1">
      <alignment horizontal="right"/>
      <protection locked="0"/>
    </xf>
    <xf numFmtId="0" fontId="34" fillId="0" borderId="25" xfId="0" applyFont="1" applyFill="1" applyBorder="1" applyProtection="1"/>
    <xf numFmtId="0" fontId="33" fillId="0" borderId="26" xfId="0" applyFont="1" applyFill="1" applyBorder="1" applyProtection="1"/>
    <xf numFmtId="0" fontId="33" fillId="0" borderId="97" xfId="0" applyFont="1" applyFill="1" applyBorder="1" applyAlignment="1" applyProtection="1">
      <alignment horizontal="center"/>
    </xf>
    <xf numFmtId="170" fontId="33" fillId="0" borderId="43" xfId="3" applyNumberFormat="1" applyFont="1" applyFill="1" applyBorder="1" applyAlignment="1" applyProtection="1">
      <alignment horizontal="right"/>
      <protection locked="0"/>
    </xf>
    <xf numFmtId="170" fontId="33" fillId="0" borderId="98" xfId="3" applyNumberFormat="1" applyFont="1" applyFill="1" applyBorder="1" applyAlignment="1" applyProtection="1">
      <alignment horizontal="right"/>
      <protection locked="0"/>
    </xf>
    <xf numFmtId="170" fontId="33" fillId="0" borderId="26" xfId="3" applyNumberFormat="1" applyFont="1" applyFill="1" applyBorder="1" applyAlignment="1" applyProtection="1">
      <alignment horizontal="right"/>
      <protection locked="0"/>
    </xf>
    <xf numFmtId="170" fontId="33" fillId="0" borderId="99" xfId="3" applyNumberFormat="1" applyFont="1" applyFill="1" applyBorder="1" applyAlignment="1" applyProtection="1">
      <alignment horizontal="right"/>
      <protection locked="0"/>
    </xf>
    <xf numFmtId="170" fontId="33" fillId="0" borderId="97" xfId="3" applyNumberFormat="1" applyFont="1" applyFill="1" applyBorder="1" applyAlignment="1" applyProtection="1">
      <alignment horizontal="right"/>
      <protection locked="0"/>
    </xf>
    <xf numFmtId="0" fontId="33" fillId="8" borderId="25" xfId="0" applyFont="1" applyFill="1" applyBorder="1" applyProtection="1"/>
    <xf numFmtId="0" fontId="33" fillId="8" borderId="26" xfId="0" applyFont="1" applyFill="1" applyBorder="1" applyProtection="1"/>
    <xf numFmtId="0" fontId="33" fillId="8" borderId="97" xfId="0" applyFont="1" applyFill="1" applyBorder="1" applyAlignment="1" applyProtection="1">
      <alignment horizontal="center"/>
    </xf>
    <xf numFmtId="170" fontId="33" fillId="8" borderId="43" xfId="3" applyNumberFormat="1" applyFont="1" applyFill="1" applyBorder="1" applyAlignment="1" applyProtection="1">
      <alignment horizontal="right"/>
    </xf>
    <xf numFmtId="170" fontId="33" fillId="8" borderId="98" xfId="3" applyNumberFormat="1" applyFont="1" applyFill="1" applyBorder="1" applyAlignment="1" applyProtection="1">
      <alignment horizontal="right"/>
    </xf>
    <xf numFmtId="170" fontId="33" fillId="8" borderId="26" xfId="3" applyNumberFormat="1" applyFont="1" applyFill="1" applyBorder="1" applyAlignment="1" applyProtection="1">
      <alignment horizontal="right"/>
    </xf>
    <xf numFmtId="170" fontId="33" fillId="8" borderId="99" xfId="3" applyNumberFormat="1" applyFont="1" applyFill="1" applyBorder="1" applyAlignment="1" applyProtection="1">
      <alignment horizontal="right"/>
    </xf>
    <xf numFmtId="170" fontId="33" fillId="8" borderId="97" xfId="3" applyNumberFormat="1" applyFont="1" applyFill="1" applyBorder="1" applyAlignment="1" applyProtection="1">
      <alignment horizontal="right"/>
    </xf>
    <xf numFmtId="170" fontId="33" fillId="8" borderId="77" xfId="3" applyNumberFormat="1" applyFont="1" applyFill="1" applyBorder="1" applyAlignment="1" applyProtection="1">
      <alignment horizontal="right"/>
    </xf>
    <xf numFmtId="170" fontId="33" fillId="8" borderId="63" xfId="3" applyNumberFormat="1" applyFont="1" applyFill="1" applyBorder="1" applyAlignment="1" applyProtection="1">
      <alignment horizontal="right"/>
    </xf>
    <xf numFmtId="170" fontId="33" fillId="8" borderId="13" xfId="3" applyNumberFormat="1" applyFont="1" applyFill="1" applyBorder="1" applyAlignment="1" applyProtection="1">
      <alignment horizontal="right"/>
    </xf>
    <xf numFmtId="170" fontId="33" fillId="8" borderId="14" xfId="3" applyNumberFormat="1" applyFont="1" applyFill="1" applyBorder="1" applyAlignment="1" applyProtection="1">
      <alignment horizontal="right"/>
    </xf>
    <xf numFmtId="0" fontId="28" fillId="0" borderId="0" xfId="0" applyFont="1" applyFill="1" applyProtection="1"/>
    <xf numFmtId="168" fontId="8" fillId="10" borderId="19" xfId="2" applyNumberFormat="1" applyFont="1" applyFill="1" applyBorder="1" applyProtection="1">
      <protection locked="0"/>
    </xf>
    <xf numFmtId="168" fontId="8" fillId="10" borderId="11" xfId="2" applyNumberFormat="1" applyFont="1" applyFill="1" applyBorder="1" applyProtection="1">
      <protection locked="0"/>
    </xf>
    <xf numFmtId="168" fontId="8" fillId="10" borderId="58" xfId="2" applyNumberFormat="1" applyFont="1" applyFill="1" applyBorder="1" applyProtection="1">
      <protection locked="0"/>
    </xf>
    <xf numFmtId="168" fontId="18" fillId="10" borderId="71" xfId="2" applyNumberFormat="1" applyFont="1" applyFill="1" applyBorder="1" applyProtection="1"/>
    <xf numFmtId="168" fontId="18" fillId="10" borderId="42" xfId="2" applyNumberFormat="1" applyFont="1" applyFill="1" applyBorder="1" applyProtection="1"/>
    <xf numFmtId="168" fontId="8" fillId="10" borderId="28" xfId="2" applyNumberFormat="1" applyFont="1" applyFill="1" applyBorder="1" applyProtection="1">
      <protection locked="0"/>
    </xf>
    <xf numFmtId="0" fontId="9" fillId="0" borderId="24" xfId="2" applyFont="1" applyBorder="1" applyProtection="1"/>
    <xf numFmtId="49" fontId="9" fillId="0" borderId="4" xfId="2" applyNumberFormat="1" applyFont="1" applyBorder="1" applyAlignment="1" applyProtection="1">
      <alignment horizontal="center"/>
    </xf>
    <xf numFmtId="49" fontId="9" fillId="0" borderId="42" xfId="2" applyNumberFormat="1" applyFont="1" applyBorder="1" applyAlignment="1" applyProtection="1">
      <alignment horizontal="center"/>
    </xf>
    <xf numFmtId="0" fontId="9" fillId="0" borderId="100" xfId="2" applyFont="1" applyBorder="1" applyProtection="1"/>
    <xf numFmtId="0" fontId="9" fillId="0" borderId="101" xfId="2" applyFont="1" applyBorder="1" applyProtection="1"/>
    <xf numFmtId="49" fontId="9" fillId="0" borderId="102" xfId="2" applyNumberFormat="1" applyFont="1" applyBorder="1" applyAlignment="1" applyProtection="1">
      <alignment horizontal="center"/>
    </xf>
    <xf numFmtId="0" fontId="9" fillId="0" borderId="104" xfId="2" applyFont="1" applyBorder="1" applyProtection="1"/>
    <xf numFmtId="49" fontId="9" fillId="0" borderId="28" xfId="2" applyNumberFormat="1" applyFont="1" applyBorder="1" applyAlignment="1" applyProtection="1">
      <alignment horizontal="center"/>
    </xf>
    <xf numFmtId="0" fontId="9" fillId="0" borderId="0" xfId="2" applyFont="1" applyBorder="1" applyAlignment="1" applyProtection="1">
      <alignment horizontal="left" vertical="center" wrapText="1"/>
    </xf>
    <xf numFmtId="0" fontId="9" fillId="0" borderId="0" xfId="2" quotePrefix="1" applyFont="1" applyBorder="1" applyAlignment="1" applyProtection="1"/>
    <xf numFmtId="0" fontId="12" fillId="0" borderId="6" xfId="2" applyFont="1" applyBorder="1" applyAlignment="1" applyProtection="1">
      <alignment horizontal="center" vertical="center" wrapText="1"/>
    </xf>
    <xf numFmtId="0" fontId="12" fillId="0" borderId="38" xfId="2" applyFont="1" applyBorder="1" applyAlignment="1" applyProtection="1">
      <alignment horizontal="center" vertical="center" wrapText="1"/>
    </xf>
    <xf numFmtId="0" fontId="12" fillId="0" borderId="38" xfId="2" applyFont="1" applyBorder="1" applyAlignment="1" applyProtection="1">
      <alignment horizontal="center" vertical="center"/>
    </xf>
    <xf numFmtId="0" fontId="12" fillId="0" borderId="5" xfId="2" applyFont="1" applyBorder="1" applyAlignment="1" applyProtection="1">
      <alignment horizontal="center" vertical="center" wrapText="1"/>
    </xf>
    <xf numFmtId="0" fontId="12" fillId="0" borderId="52" xfId="2" applyFont="1" applyBorder="1" applyAlignment="1" applyProtection="1">
      <alignment horizontal="center" vertical="center"/>
    </xf>
    <xf numFmtId="0" fontId="31" fillId="0" borderId="21" xfId="2" applyFont="1" applyBorder="1" applyAlignment="1" applyProtection="1">
      <alignment horizontal="center" vertical="center" wrapText="1"/>
    </xf>
    <xf numFmtId="49" fontId="9" fillId="0" borderId="22" xfId="2" applyNumberFormat="1" applyFont="1" applyBorder="1" applyAlignment="1" applyProtection="1">
      <alignment horizontal="centerContinuous"/>
    </xf>
    <xf numFmtId="0" fontId="12" fillId="0" borderId="39" xfId="2" applyFont="1" applyBorder="1" applyAlignment="1" applyProtection="1">
      <alignment horizontal="center" vertical="center" wrapText="1"/>
    </xf>
    <xf numFmtId="0" fontId="29" fillId="0" borderId="0" xfId="2" applyFont="1" applyBorder="1" applyAlignment="1" applyProtection="1">
      <alignment horizontal="center" vertical="center"/>
    </xf>
    <xf numFmtId="0" fontId="9" fillId="0" borderId="0" xfId="2" applyFont="1" applyBorder="1" applyAlignment="1" applyProtection="1">
      <alignment horizontal="center" vertical="center"/>
    </xf>
    <xf numFmtId="0" fontId="9" fillId="0" borderId="1" xfId="2" applyFont="1" applyBorder="1" applyAlignment="1" applyProtection="1">
      <alignment horizontal="center" vertical="center"/>
    </xf>
    <xf numFmtId="0" fontId="12" fillId="4" borderId="57" xfId="2" applyFont="1" applyFill="1" applyBorder="1" applyAlignment="1" applyProtection="1">
      <alignment horizontal="center" vertical="center" wrapText="1"/>
    </xf>
    <xf numFmtId="0" fontId="0" fillId="0" borderId="0" xfId="0" applyAlignment="1" applyProtection="1">
      <alignment horizontal="center" vertical="center"/>
    </xf>
    <xf numFmtId="171" fontId="9" fillId="0" borderId="60" xfId="2" applyNumberFormat="1" applyFont="1" applyBorder="1" applyProtection="1">
      <protection locked="0"/>
    </xf>
    <xf numFmtId="171" fontId="9" fillId="0" borderId="57" xfId="2" applyNumberFormat="1" applyFont="1" applyBorder="1" applyProtection="1">
      <protection locked="0"/>
    </xf>
    <xf numFmtId="171" fontId="9" fillId="3" borderId="57" xfId="2" applyNumberFormat="1" applyFont="1" applyFill="1" applyBorder="1" applyProtection="1"/>
    <xf numFmtId="171" fontId="9" fillId="9" borderId="57" xfId="2" applyNumberFormat="1" applyFont="1" applyFill="1" applyBorder="1" applyProtection="1">
      <protection locked="0"/>
    </xf>
    <xf numFmtId="171" fontId="12" fillId="5" borderId="42" xfId="2" applyNumberFormat="1" applyFont="1" applyFill="1" applyBorder="1" applyProtection="1"/>
    <xf numFmtId="171" fontId="9" fillId="3" borderId="21" xfId="2" applyNumberFormat="1" applyFont="1" applyFill="1" applyBorder="1" applyProtection="1"/>
    <xf numFmtId="171" fontId="9" fillId="3" borderId="20" xfId="2" applyNumberFormat="1" applyFont="1" applyFill="1" applyBorder="1" applyProtection="1"/>
    <xf numFmtId="171" fontId="12" fillId="5" borderId="57" xfId="2" applyNumberFormat="1" applyFont="1" applyFill="1" applyBorder="1" applyProtection="1"/>
    <xf numFmtId="171" fontId="9" fillId="6" borderId="57" xfId="2" applyNumberFormat="1" applyFont="1" applyFill="1" applyBorder="1" applyProtection="1"/>
    <xf numFmtId="171" fontId="9" fillId="0" borderId="20" xfId="2" applyNumberFormat="1" applyFont="1" applyBorder="1" applyProtection="1">
      <protection locked="0"/>
    </xf>
    <xf numFmtId="171" fontId="12" fillId="5" borderId="19" xfId="2" applyNumberFormat="1" applyFont="1" applyFill="1" applyBorder="1" applyProtection="1"/>
    <xf numFmtId="171" fontId="9" fillId="0" borderId="20" xfId="2" applyNumberFormat="1" applyFont="1" applyFill="1" applyBorder="1" applyProtection="1">
      <protection locked="0"/>
    </xf>
    <xf numFmtId="171" fontId="9" fillId="0" borderId="20" xfId="2" applyNumberFormat="1" applyFont="1" applyFill="1" applyBorder="1" applyProtection="1"/>
    <xf numFmtId="171" fontId="9" fillId="0" borderId="21" xfId="2" applyNumberFormat="1" applyFont="1" applyFill="1" applyBorder="1" applyProtection="1">
      <protection locked="0"/>
    </xf>
    <xf numFmtId="171" fontId="12" fillId="0" borderId="20" xfId="2" applyNumberFormat="1" applyFont="1" applyFill="1" applyBorder="1" applyProtection="1"/>
    <xf numFmtId="171" fontId="12" fillId="5" borderId="21" xfId="2" applyNumberFormat="1" applyFont="1" applyFill="1" applyBorder="1" applyProtection="1"/>
    <xf numFmtId="171" fontId="12" fillId="5" borderId="20" xfId="2" applyNumberFormat="1" applyFont="1" applyFill="1" applyBorder="1" applyProtection="1"/>
    <xf numFmtId="171" fontId="9" fillId="0" borderId="31" xfId="2" applyNumberFormat="1" applyFont="1" applyBorder="1" applyProtection="1">
      <protection locked="0"/>
    </xf>
    <xf numFmtId="171" fontId="9" fillId="0" borderId="32" xfId="2" applyNumberFormat="1" applyFont="1" applyBorder="1" applyProtection="1">
      <protection locked="0"/>
    </xf>
    <xf numFmtId="171" fontId="12" fillId="5" borderId="11" xfId="2" applyNumberFormat="1" applyFont="1" applyFill="1" applyBorder="1" applyProtection="1"/>
    <xf numFmtId="171" fontId="9" fillId="0" borderId="0" xfId="2" applyNumberFormat="1" applyFont="1" applyProtection="1"/>
    <xf numFmtId="171" fontId="20" fillId="0" borderId="0" xfId="2" applyNumberFormat="1" applyFont="1" applyAlignment="1" applyProtection="1">
      <alignment vertical="center"/>
    </xf>
    <xf numFmtId="171" fontId="9" fillId="0" borderId="65" xfId="2" applyNumberFormat="1" applyFont="1" applyBorder="1" applyProtection="1">
      <protection locked="0"/>
    </xf>
    <xf numFmtId="171" fontId="9" fillId="0" borderId="66" xfId="2" applyNumberFormat="1" applyFont="1" applyBorder="1" applyProtection="1">
      <protection locked="0"/>
    </xf>
    <xf numFmtId="171" fontId="12" fillId="5" borderId="35" xfId="2" applyNumberFormat="1" applyFont="1" applyFill="1" applyBorder="1" applyProtection="1"/>
    <xf numFmtId="171" fontId="9" fillId="0" borderId="13" xfId="2" applyNumberFormat="1" applyFont="1" applyFill="1" applyBorder="1" applyProtection="1">
      <protection locked="0"/>
    </xf>
    <xf numFmtId="171" fontId="9" fillId="0" borderId="63" xfId="2" applyNumberFormat="1" applyFont="1" applyFill="1" applyBorder="1" applyProtection="1">
      <protection locked="0"/>
    </xf>
    <xf numFmtId="171" fontId="12" fillId="5" borderId="14" xfId="2" applyNumberFormat="1" applyFont="1" applyFill="1" applyBorder="1" applyProtection="1"/>
    <xf numFmtId="171" fontId="9" fillId="0" borderId="31" xfId="2" applyNumberFormat="1" applyFont="1" applyFill="1" applyBorder="1" applyProtection="1">
      <protection locked="0"/>
    </xf>
    <xf numFmtId="171" fontId="9" fillId="0" borderId="32" xfId="2" applyNumberFormat="1" applyFont="1" applyFill="1" applyBorder="1" applyProtection="1">
      <protection locked="0"/>
    </xf>
    <xf numFmtId="38" fontId="9" fillId="0" borderId="70" xfId="2" applyNumberFormat="1" applyFont="1" applyFill="1" applyBorder="1" applyAlignment="1" applyProtection="1">
      <alignment horizontal="right"/>
      <protection locked="0"/>
    </xf>
    <xf numFmtId="38" fontId="9" fillId="0" borderId="36" xfId="2" applyNumberFormat="1" applyFont="1" applyFill="1" applyBorder="1" applyAlignment="1" applyProtection="1">
      <alignment horizontal="right"/>
      <protection locked="0"/>
    </xf>
    <xf numFmtId="38" fontId="9" fillId="0" borderId="4" xfId="2" applyNumberFormat="1" applyFont="1" applyFill="1" applyBorder="1" applyAlignment="1" applyProtection="1">
      <alignment horizontal="right"/>
      <protection locked="0"/>
    </xf>
    <xf numFmtId="38" fontId="9" fillId="11" borderId="24" xfId="2" applyNumberFormat="1" applyFont="1" applyFill="1" applyBorder="1" applyAlignment="1" applyProtection="1">
      <alignment horizontal="right"/>
      <protection locked="0"/>
    </xf>
    <xf numFmtId="38" fontId="9" fillId="11" borderId="36" xfId="2" applyNumberFormat="1" applyFont="1" applyFill="1" applyBorder="1" applyAlignment="1" applyProtection="1">
      <alignment horizontal="right"/>
      <protection locked="0"/>
    </xf>
    <xf numFmtId="38" fontId="9" fillId="11" borderId="5" xfId="2" applyNumberFormat="1" applyFont="1" applyFill="1" applyBorder="1" applyAlignment="1" applyProtection="1">
      <alignment horizontal="right"/>
      <protection locked="0"/>
    </xf>
    <xf numFmtId="38" fontId="9" fillId="11" borderId="38" xfId="2" applyNumberFormat="1" applyFont="1" applyFill="1" applyBorder="1" applyAlignment="1" applyProtection="1">
      <alignment horizontal="right"/>
      <protection locked="0"/>
    </xf>
    <xf numFmtId="38" fontId="9" fillId="11" borderId="0" xfId="2" applyNumberFormat="1" applyFont="1" applyFill="1" applyBorder="1" applyAlignment="1" applyProtection="1">
      <alignment horizontal="right"/>
      <protection locked="0"/>
    </xf>
    <xf numFmtId="38" fontId="12" fillId="5" borderId="6" xfId="2" applyNumberFormat="1" applyFont="1" applyFill="1" applyBorder="1" applyAlignment="1" applyProtection="1"/>
    <xf numFmtId="38" fontId="9" fillId="3" borderId="105" xfId="2" applyNumberFormat="1" applyFont="1" applyFill="1" applyBorder="1" applyAlignment="1" applyProtection="1">
      <alignment horizontal="right"/>
    </xf>
    <xf numFmtId="38" fontId="9" fillId="3" borderId="91" xfId="2" applyNumberFormat="1" applyFont="1" applyFill="1" applyBorder="1" applyAlignment="1" applyProtection="1">
      <alignment horizontal="right"/>
    </xf>
    <xf numFmtId="38" fontId="9" fillId="3" borderId="102" xfId="2" applyNumberFormat="1" applyFont="1" applyFill="1" applyBorder="1" applyAlignment="1" applyProtection="1">
      <alignment horizontal="right"/>
    </xf>
    <xf numFmtId="38" fontId="9" fillId="0" borderId="93" xfId="2" applyNumberFormat="1" applyFont="1" applyBorder="1" applyAlignment="1" applyProtection="1">
      <alignment horizontal="right"/>
      <protection locked="0"/>
    </xf>
    <xf numFmtId="38" fontId="9" fillId="0" borderId="91" xfId="2" applyNumberFormat="1" applyFont="1" applyBorder="1" applyAlignment="1" applyProtection="1">
      <alignment horizontal="right"/>
      <protection locked="0"/>
    </xf>
    <xf numFmtId="38" fontId="9" fillId="0" borderId="103" xfId="2" applyNumberFormat="1" applyFont="1" applyBorder="1" applyAlignment="1" applyProtection="1">
      <alignment horizontal="right"/>
      <protection locked="0"/>
    </xf>
    <xf numFmtId="38" fontId="12" fillId="5" borderId="102" xfId="2" applyNumberFormat="1" applyFont="1" applyFill="1" applyBorder="1" applyProtection="1"/>
    <xf numFmtId="38" fontId="9" fillId="3" borderId="44" xfId="2" applyNumberFormat="1" applyFont="1" applyFill="1" applyBorder="1" applyAlignment="1" applyProtection="1">
      <alignment horizontal="right"/>
    </xf>
    <xf numFmtId="38" fontId="9" fillId="3" borderId="20" xfId="2" applyNumberFormat="1" applyFont="1" applyFill="1" applyBorder="1" applyAlignment="1" applyProtection="1">
      <alignment horizontal="right"/>
    </xf>
    <xf numFmtId="38" fontId="9" fillId="3" borderId="19" xfId="2" applyNumberFormat="1" applyFont="1" applyFill="1" applyBorder="1" applyAlignment="1" applyProtection="1">
      <alignment horizontal="right"/>
    </xf>
    <xf numFmtId="38" fontId="9" fillId="0" borderId="21" xfId="2" applyNumberFormat="1" applyFont="1" applyBorder="1" applyAlignment="1" applyProtection="1">
      <alignment horizontal="right"/>
      <protection locked="0"/>
    </xf>
    <xf numFmtId="38" fontId="9" fillId="0" borderId="20" xfId="2" applyNumberFormat="1" applyFont="1" applyBorder="1" applyAlignment="1" applyProtection="1">
      <alignment horizontal="right"/>
      <protection locked="0"/>
    </xf>
    <xf numFmtId="38" fontId="9" fillId="0" borderId="30" xfId="2" applyNumberFormat="1" applyFont="1" applyBorder="1" applyAlignment="1" applyProtection="1">
      <alignment horizontal="right"/>
      <protection locked="0"/>
    </xf>
    <xf numFmtId="38" fontId="12" fillId="5" borderId="19" xfId="2" applyNumberFormat="1" applyFont="1" applyFill="1" applyBorder="1" applyProtection="1"/>
    <xf numFmtId="38" fontId="9" fillId="0" borderId="49" xfId="2" applyNumberFormat="1" applyFont="1" applyBorder="1" applyAlignment="1" applyProtection="1">
      <alignment horizontal="right"/>
      <protection locked="0"/>
    </xf>
    <xf numFmtId="38" fontId="9" fillId="0" borderId="27" xfId="2" applyNumberFormat="1" applyFont="1" applyBorder="1" applyAlignment="1" applyProtection="1">
      <alignment horizontal="right"/>
      <protection locked="0"/>
    </xf>
    <xf numFmtId="38" fontId="9" fillId="0" borderId="62" xfId="2" applyNumberFormat="1" applyFont="1" applyBorder="1" applyAlignment="1" applyProtection="1">
      <alignment horizontal="right"/>
      <protection locked="0"/>
    </xf>
    <xf numFmtId="38" fontId="12" fillId="5" borderId="28" xfId="2" applyNumberFormat="1" applyFont="1" applyFill="1" applyBorder="1" applyProtection="1"/>
    <xf numFmtId="38" fontId="9" fillId="0" borderId="54" xfId="2" applyNumberFormat="1" applyFont="1" applyFill="1" applyBorder="1" applyAlignment="1" applyProtection="1">
      <alignment horizontal="right"/>
    </xf>
    <xf numFmtId="38" fontId="9" fillId="0" borderId="57" xfId="2" applyNumberFormat="1" applyFont="1" applyFill="1" applyBorder="1" applyAlignment="1" applyProtection="1">
      <alignment horizontal="right"/>
    </xf>
    <xf numFmtId="38" fontId="9" fillId="0" borderId="42" xfId="2" applyNumberFormat="1" applyFont="1" applyFill="1" applyBorder="1" applyAlignment="1" applyProtection="1">
      <alignment horizontal="right"/>
    </xf>
    <xf numFmtId="38" fontId="9" fillId="0" borderId="60" xfId="2" applyNumberFormat="1" applyFont="1" applyBorder="1" applyAlignment="1" applyProtection="1">
      <alignment horizontal="right"/>
      <protection locked="0"/>
    </xf>
    <xf numFmtId="38" fontId="9" fillId="0" borderId="57" xfId="2" applyNumberFormat="1" applyFont="1" applyBorder="1" applyAlignment="1" applyProtection="1">
      <alignment horizontal="right"/>
      <protection locked="0"/>
    </xf>
    <xf numFmtId="38" fontId="9" fillId="0" borderId="41" xfId="2" applyNumberFormat="1" applyFont="1" applyBorder="1" applyAlignment="1" applyProtection="1">
      <alignment horizontal="right"/>
      <protection locked="0"/>
    </xf>
    <xf numFmtId="38" fontId="12" fillId="5" borderId="42" xfId="2" applyNumberFormat="1" applyFont="1" applyFill="1" applyBorder="1" applyProtection="1"/>
    <xf numFmtId="38" fontId="9" fillId="0" borderId="44" xfId="2" applyNumberFormat="1" applyFont="1" applyFill="1" applyBorder="1" applyAlignment="1" applyProtection="1">
      <alignment horizontal="right"/>
    </xf>
    <xf numFmtId="38" fontId="9" fillId="0" borderId="20" xfId="2" applyNumberFormat="1" applyFont="1" applyFill="1" applyBorder="1" applyAlignment="1" applyProtection="1">
      <alignment horizontal="right"/>
    </xf>
    <xf numFmtId="38" fontId="9" fillId="0" borderId="19" xfId="2" applyNumberFormat="1" applyFont="1" applyFill="1" applyBorder="1" applyAlignment="1" applyProtection="1">
      <alignment horizontal="right"/>
    </xf>
    <xf numFmtId="38" fontId="9" fillId="0" borderId="20" xfId="2" applyNumberFormat="1" applyFont="1" applyFill="1" applyBorder="1" applyAlignment="1" applyProtection="1">
      <alignment horizontal="right"/>
      <protection locked="0"/>
    </xf>
    <xf numFmtId="38" fontId="9" fillId="0" borderId="30" xfId="2" applyNumberFormat="1" applyFont="1" applyFill="1" applyBorder="1" applyAlignment="1" applyProtection="1">
      <alignment horizontal="right"/>
      <protection locked="0"/>
    </xf>
    <xf numFmtId="38" fontId="9" fillId="0" borderId="21" xfId="2" applyNumberFormat="1" applyFont="1" applyFill="1" applyBorder="1" applyAlignment="1" applyProtection="1">
      <alignment horizontal="right"/>
      <protection locked="0"/>
    </xf>
    <xf numFmtId="38" fontId="9" fillId="0" borderId="21" xfId="2" applyNumberFormat="1" applyFont="1" applyFill="1" applyBorder="1" applyAlignment="1" applyProtection="1">
      <alignment horizontal="right"/>
    </xf>
    <xf numFmtId="38" fontId="9" fillId="0" borderId="44" xfId="2" applyNumberFormat="1" applyFont="1" applyBorder="1" applyAlignment="1" applyProtection="1">
      <alignment horizontal="right"/>
      <protection locked="0"/>
    </xf>
    <xf numFmtId="38" fontId="9" fillId="0" borderId="19" xfId="2" applyNumberFormat="1" applyFont="1" applyBorder="1" applyAlignment="1" applyProtection="1">
      <alignment horizontal="right"/>
      <protection locked="0"/>
    </xf>
    <xf numFmtId="38" fontId="9" fillId="3" borderId="44" xfId="2" applyNumberFormat="1" applyFont="1" applyFill="1" applyBorder="1" applyProtection="1"/>
    <xf numFmtId="38" fontId="9" fillId="3" borderId="20" xfId="2" applyNumberFormat="1" applyFont="1" applyFill="1" applyBorder="1" applyProtection="1"/>
    <xf numFmtId="38" fontId="9" fillId="3" borderId="19" xfId="2" applyNumberFormat="1" applyFont="1" applyFill="1" applyBorder="1" applyProtection="1"/>
    <xf numFmtId="38" fontId="12" fillId="0" borderId="21" xfId="2" applyNumberFormat="1" applyFont="1" applyFill="1" applyBorder="1" applyProtection="1"/>
    <xf numFmtId="38" fontId="12" fillId="0" borderId="20" xfId="2" applyNumberFormat="1" applyFont="1" applyFill="1" applyBorder="1" applyProtection="1"/>
    <xf numFmtId="38" fontId="12" fillId="0" borderId="30" xfId="2" applyNumberFormat="1" applyFont="1" applyFill="1" applyBorder="1" applyProtection="1"/>
    <xf numFmtId="38" fontId="12" fillId="5" borderId="44" xfId="2" applyNumberFormat="1" applyFont="1" applyFill="1" applyBorder="1" applyProtection="1"/>
    <xf numFmtId="38" fontId="12" fillId="5" borderId="21" xfId="2" applyNumberFormat="1" applyFont="1" applyFill="1" applyBorder="1" applyProtection="1"/>
    <xf numFmtId="38" fontId="12" fillId="5" borderId="106" xfId="2" applyNumberFormat="1" applyFont="1" applyFill="1" applyBorder="1" applyProtection="1"/>
    <xf numFmtId="38" fontId="12" fillId="5" borderId="20" xfId="2" applyNumberFormat="1" applyFont="1" applyFill="1" applyBorder="1" applyProtection="1"/>
    <xf numFmtId="38" fontId="12" fillId="5" borderId="30" xfId="2" applyNumberFormat="1" applyFont="1" applyFill="1" applyBorder="1" applyProtection="1"/>
    <xf numFmtId="38" fontId="12" fillId="6" borderId="20" xfId="2" applyNumberFormat="1" applyFont="1" applyFill="1" applyBorder="1" applyProtection="1"/>
    <xf numFmtId="38" fontId="12" fillId="5" borderId="55" xfId="2" applyNumberFormat="1" applyFont="1" applyFill="1" applyBorder="1" applyProtection="1"/>
    <xf numFmtId="38" fontId="12" fillId="5" borderId="32" xfId="2" applyNumberFormat="1" applyFont="1" applyFill="1" applyBorder="1" applyProtection="1"/>
    <xf numFmtId="38" fontId="12" fillId="5" borderId="11" xfId="2" applyNumberFormat="1" applyFont="1" applyFill="1" applyBorder="1" applyProtection="1"/>
    <xf numFmtId="38" fontId="12" fillId="5" borderId="31" xfId="2" applyNumberFormat="1" applyFont="1" applyFill="1" applyBorder="1" applyProtection="1"/>
    <xf numFmtId="38" fontId="9" fillId="6" borderId="32" xfId="2" applyNumberFormat="1" applyFont="1" applyFill="1" applyBorder="1" applyProtection="1"/>
    <xf numFmtId="38" fontId="12" fillId="5" borderId="10" xfId="2" applyNumberFormat="1" applyFont="1" applyFill="1" applyBorder="1" applyProtection="1"/>
    <xf numFmtId="38" fontId="9" fillId="0" borderId="0" xfId="2" applyNumberFormat="1" applyFont="1" applyProtection="1"/>
    <xf numFmtId="38" fontId="9" fillId="0" borderId="34" xfId="2" applyNumberFormat="1" applyFont="1" applyBorder="1" applyProtection="1"/>
    <xf numFmtId="38" fontId="9" fillId="3" borderId="13" xfId="2" applyNumberFormat="1" applyFont="1" applyFill="1" applyBorder="1" applyAlignment="1" applyProtection="1">
      <alignment horizontal="right"/>
    </xf>
    <xf numFmtId="38" fontId="9" fillId="3" borderId="63" xfId="2" applyNumberFormat="1" applyFont="1" applyFill="1" applyBorder="1" applyAlignment="1" applyProtection="1">
      <alignment horizontal="right"/>
    </xf>
    <xf numFmtId="38" fontId="9" fillId="3" borderId="64" xfId="2" applyNumberFormat="1" applyFont="1" applyFill="1" applyBorder="1" applyAlignment="1" applyProtection="1">
      <alignment horizontal="right"/>
    </xf>
    <xf numFmtId="38" fontId="9" fillId="3" borderId="14" xfId="2" applyNumberFormat="1" applyFont="1" applyFill="1" applyBorder="1" applyAlignment="1" applyProtection="1">
      <alignment horizontal="right"/>
    </xf>
    <xf numFmtId="38" fontId="9" fillId="0" borderId="13" xfId="2" applyNumberFormat="1" applyFont="1" applyFill="1" applyBorder="1" applyAlignment="1" applyProtection="1">
      <alignment horizontal="right"/>
      <protection locked="0"/>
    </xf>
    <xf numFmtId="38" fontId="9" fillId="0" borderId="63" xfId="2" applyNumberFormat="1" applyFont="1" applyFill="1" applyBorder="1" applyAlignment="1" applyProtection="1">
      <alignment horizontal="right"/>
      <protection locked="0"/>
    </xf>
    <xf numFmtId="38" fontId="9" fillId="0" borderId="64" xfId="2" applyNumberFormat="1" applyFont="1" applyFill="1" applyBorder="1" applyAlignment="1" applyProtection="1">
      <alignment horizontal="right"/>
      <protection locked="0"/>
    </xf>
    <xf numFmtId="38" fontId="12" fillId="5" borderId="14" xfId="2" applyNumberFormat="1" applyFont="1" applyFill="1" applyBorder="1" applyAlignment="1" applyProtection="1">
      <alignment horizontal="right"/>
    </xf>
    <xf numFmtId="38" fontId="9" fillId="3" borderId="31" xfId="2" applyNumberFormat="1" applyFont="1" applyFill="1" applyBorder="1" applyAlignment="1" applyProtection="1">
      <alignment horizontal="right"/>
    </xf>
    <xf numFmtId="38" fontId="9" fillId="3" borderId="32" xfId="2" applyNumberFormat="1" applyFont="1" applyFill="1" applyBorder="1" applyAlignment="1" applyProtection="1">
      <alignment horizontal="right"/>
    </xf>
    <xf numFmtId="38" fontId="9" fillId="3" borderId="10" xfId="2" applyNumberFormat="1" applyFont="1" applyFill="1" applyBorder="1" applyAlignment="1" applyProtection="1">
      <alignment horizontal="right"/>
    </xf>
    <xf numFmtId="38" fontId="9" fillId="3" borderId="11" xfId="2" applyNumberFormat="1" applyFont="1" applyFill="1" applyBorder="1" applyAlignment="1" applyProtection="1">
      <alignment horizontal="right"/>
    </xf>
    <xf numFmtId="38" fontId="9" fillId="0" borderId="31" xfId="2" applyNumberFormat="1" applyFont="1" applyFill="1" applyBorder="1" applyAlignment="1" applyProtection="1">
      <alignment horizontal="right"/>
      <protection locked="0"/>
    </xf>
    <xf numFmtId="38" fontId="9" fillId="0" borderId="32" xfId="2" applyNumberFormat="1" applyFont="1" applyFill="1" applyBorder="1" applyAlignment="1" applyProtection="1">
      <alignment horizontal="right"/>
      <protection locked="0"/>
    </xf>
    <xf numFmtId="38" fontId="9" fillId="0" borderId="10" xfId="2" applyNumberFormat="1" applyFont="1" applyFill="1" applyBorder="1" applyAlignment="1" applyProtection="1">
      <alignment horizontal="right"/>
      <protection locked="0"/>
    </xf>
    <xf numFmtId="38" fontId="12" fillId="5" borderId="11" xfId="2" applyNumberFormat="1" applyFont="1" applyFill="1" applyBorder="1" applyAlignment="1" applyProtection="1">
      <alignment horizontal="right"/>
    </xf>
    <xf numFmtId="38" fontId="9" fillId="0" borderId="0" xfId="2" applyNumberFormat="1" applyFont="1" applyFill="1" applyBorder="1" applyAlignment="1" applyProtection="1">
      <alignment horizontal="right"/>
    </xf>
    <xf numFmtId="38" fontId="9" fillId="0" borderId="0" xfId="2" applyNumberFormat="1" applyFont="1" applyFill="1" applyBorder="1" applyAlignment="1" applyProtection="1">
      <alignment horizontal="right"/>
      <protection locked="0"/>
    </xf>
    <xf numFmtId="38" fontId="9" fillId="0" borderId="2" xfId="2" applyNumberFormat="1" applyFont="1" applyFill="1" applyBorder="1" applyAlignment="1" applyProtection="1">
      <alignment horizontal="right"/>
      <protection locked="0"/>
    </xf>
    <xf numFmtId="38" fontId="12" fillId="5" borderId="0" xfId="2" applyNumberFormat="1" applyFont="1" applyFill="1" applyBorder="1" applyAlignment="1" applyProtection="1">
      <alignment horizontal="right"/>
    </xf>
    <xf numFmtId="38" fontId="31" fillId="0" borderId="0" xfId="2" applyNumberFormat="1" applyFont="1" applyProtection="1"/>
    <xf numFmtId="38" fontId="11" fillId="0" borderId="0" xfId="2" applyNumberFormat="1" applyFont="1" applyAlignment="1" applyProtection="1">
      <alignment horizontal="right"/>
    </xf>
    <xf numFmtId="38" fontId="9" fillId="0" borderId="0" xfId="2" applyNumberFormat="1" applyFont="1" applyBorder="1" applyProtection="1"/>
    <xf numFmtId="38" fontId="9" fillId="0" borderId="7" xfId="2" applyNumberFormat="1" applyFont="1" applyBorder="1" applyProtection="1"/>
    <xf numFmtId="38" fontId="11" fillId="0" borderId="0" xfId="2" applyNumberFormat="1" applyFont="1" applyBorder="1" applyAlignment="1" applyProtection="1">
      <alignment horizontal="right"/>
    </xf>
    <xf numFmtId="38" fontId="12" fillId="0" borderId="0" xfId="2" applyNumberFormat="1" applyFont="1" applyBorder="1" applyProtection="1"/>
    <xf numFmtId="38" fontId="9" fillId="0" borderId="64" xfId="2" applyNumberFormat="1" applyFont="1" applyBorder="1" applyAlignment="1" applyProtection="1">
      <alignment horizontal="right"/>
      <protection locked="0"/>
    </xf>
    <xf numFmtId="38" fontId="9" fillId="0" borderId="63" xfId="2" applyNumberFormat="1" applyFont="1" applyBorder="1" applyAlignment="1" applyProtection="1">
      <alignment horizontal="right"/>
      <protection locked="0"/>
    </xf>
    <xf numFmtId="38" fontId="9" fillId="0" borderId="13" xfId="2" applyNumberFormat="1" applyFont="1" applyBorder="1" applyAlignment="1" applyProtection="1">
      <alignment horizontal="right"/>
      <protection locked="0"/>
    </xf>
    <xf numFmtId="38" fontId="9" fillId="0" borderId="14" xfId="2" applyNumberFormat="1" applyFont="1" applyBorder="1" applyAlignment="1" applyProtection="1">
      <alignment horizontal="right"/>
      <protection locked="0"/>
    </xf>
    <xf numFmtId="38" fontId="9" fillId="3" borderId="21" xfId="2" applyNumberFormat="1" applyFont="1" applyFill="1" applyBorder="1" applyAlignment="1" applyProtection="1">
      <alignment horizontal="right"/>
    </xf>
    <xf numFmtId="38" fontId="9" fillId="9" borderId="31" xfId="2" applyNumberFormat="1" applyFont="1" applyFill="1" applyBorder="1" applyAlignment="1" applyProtection="1">
      <alignment horizontal="right"/>
      <protection locked="0"/>
    </xf>
    <xf numFmtId="38" fontId="9" fillId="9" borderId="32" xfId="2" applyNumberFormat="1" applyFont="1" applyFill="1" applyBorder="1" applyAlignment="1" applyProtection="1">
      <alignment horizontal="right"/>
      <protection locked="0"/>
    </xf>
    <xf numFmtId="38" fontId="9" fillId="9" borderId="11" xfId="2" applyNumberFormat="1" applyFont="1" applyFill="1" applyBorder="1" applyAlignment="1" applyProtection="1">
      <alignment horizontal="right"/>
      <protection locked="0"/>
    </xf>
    <xf numFmtId="38" fontId="9" fillId="0" borderId="31" xfId="2" applyNumberFormat="1" applyFont="1" applyBorder="1" applyAlignment="1" applyProtection="1">
      <alignment horizontal="right"/>
      <protection locked="0"/>
    </xf>
    <xf numFmtId="38" fontId="9" fillId="0" borderId="32" xfId="2" applyNumberFormat="1" applyFont="1" applyBorder="1" applyAlignment="1" applyProtection="1">
      <alignment horizontal="right"/>
      <protection locked="0"/>
    </xf>
    <xf numFmtId="38" fontId="9" fillId="0" borderId="10" xfId="2" applyNumberFormat="1" applyFont="1" applyBorder="1" applyAlignment="1" applyProtection="1">
      <alignment horizontal="right"/>
      <protection locked="0"/>
    </xf>
    <xf numFmtId="38" fontId="9" fillId="0" borderId="11" xfId="2" applyNumberFormat="1" applyFont="1" applyBorder="1" applyAlignment="1" applyProtection="1">
      <alignment horizontal="right"/>
      <protection locked="0"/>
    </xf>
    <xf numFmtId="38" fontId="9" fillId="0" borderId="0" xfId="2" applyNumberFormat="1" applyFont="1" applyBorder="1" applyAlignment="1" applyProtection="1">
      <alignment horizontal="right"/>
      <protection locked="0"/>
    </xf>
    <xf numFmtId="38" fontId="9" fillId="0" borderId="5" xfId="2" applyNumberFormat="1" applyFont="1" applyBorder="1" applyAlignment="1" applyProtection="1">
      <alignment horizontal="right"/>
      <protection locked="0"/>
    </xf>
    <xf numFmtId="38" fontId="9" fillId="0" borderId="2" xfId="2" applyNumberFormat="1" applyFont="1" applyBorder="1" applyAlignment="1" applyProtection="1">
      <alignment horizontal="right"/>
      <protection locked="0"/>
    </xf>
    <xf numFmtId="38" fontId="31" fillId="0" borderId="0" xfId="2" applyNumberFormat="1" applyFont="1" applyAlignment="1" applyProtection="1">
      <alignment horizontal="left"/>
    </xf>
    <xf numFmtId="38" fontId="9" fillId="0" borderId="0" xfId="0" applyNumberFormat="1" applyFont="1" applyProtection="1"/>
    <xf numFmtId="38" fontId="9" fillId="0" borderId="5" xfId="0" applyNumberFormat="1" applyFont="1" applyBorder="1" applyProtection="1"/>
    <xf numFmtId="38" fontId="9" fillId="0" borderId="7" xfId="0" applyNumberFormat="1" applyFont="1" applyBorder="1" applyProtection="1"/>
    <xf numFmtId="38" fontId="11" fillId="0" borderId="0" xfId="0" applyNumberFormat="1" applyFont="1" applyAlignment="1" applyProtection="1">
      <alignment horizontal="right"/>
    </xf>
    <xf numFmtId="38" fontId="9" fillId="0" borderId="65" xfId="2" applyNumberFormat="1" applyFont="1" applyBorder="1" applyAlignment="1" applyProtection="1">
      <alignment horizontal="right"/>
      <protection locked="0"/>
    </xf>
    <xf numFmtId="38" fontId="9" fillId="0" borderId="66" xfId="2" applyNumberFormat="1" applyFont="1" applyBorder="1" applyAlignment="1" applyProtection="1">
      <alignment horizontal="right"/>
      <protection locked="0"/>
    </xf>
    <xf numFmtId="38" fontId="9" fillId="0" borderId="35" xfId="2" applyNumberFormat="1" applyFont="1" applyBorder="1" applyAlignment="1" applyProtection="1">
      <alignment horizontal="right"/>
      <protection locked="0"/>
    </xf>
    <xf numFmtId="38" fontId="9" fillId="0" borderId="65" xfId="2" applyNumberFormat="1" applyFont="1" applyFill="1" applyBorder="1" applyAlignment="1" applyProtection="1">
      <alignment horizontal="right"/>
      <protection locked="0"/>
    </xf>
    <xf numFmtId="38" fontId="9" fillId="0" borderId="66" xfId="2" applyNumberFormat="1" applyFont="1" applyFill="1" applyBorder="1" applyAlignment="1" applyProtection="1">
      <alignment horizontal="right"/>
      <protection locked="0"/>
    </xf>
    <xf numFmtId="38" fontId="9" fillId="0" borderId="65" xfId="0" applyNumberFormat="1" applyFont="1" applyBorder="1" applyAlignment="1" applyProtection="1">
      <alignment horizontal="right"/>
      <protection locked="0"/>
    </xf>
    <xf numFmtId="38" fontId="9" fillId="0" borderId="66" xfId="0" applyNumberFormat="1" applyFont="1" applyBorder="1" applyAlignment="1" applyProtection="1">
      <alignment horizontal="right"/>
      <protection locked="0"/>
    </xf>
    <xf numFmtId="38" fontId="9" fillId="0" borderId="68" xfId="0" applyNumberFormat="1" applyFont="1" applyBorder="1" applyAlignment="1" applyProtection="1">
      <alignment horizontal="right"/>
      <protection locked="0"/>
    </xf>
    <xf numFmtId="38" fontId="9" fillId="0" borderId="35" xfId="0" applyNumberFormat="1" applyFont="1" applyBorder="1" applyAlignment="1" applyProtection="1">
      <alignment horizontal="right"/>
      <protection locked="0"/>
    </xf>
    <xf numFmtId="38" fontId="0" fillId="0" borderId="0" xfId="0" applyNumberFormat="1" applyProtection="1"/>
    <xf numFmtId="38" fontId="21" fillId="0" borderId="65" xfId="0" applyNumberFormat="1" applyFont="1" applyBorder="1" applyAlignment="1" applyProtection="1">
      <alignment horizontal="right"/>
    </xf>
    <xf numFmtId="38" fontId="21" fillId="0" borderId="66" xfId="0" applyNumberFormat="1" applyFont="1" applyBorder="1" applyAlignment="1" applyProtection="1">
      <alignment horizontal="center"/>
    </xf>
    <xf numFmtId="38" fontId="21" fillId="0" borderId="35" xfId="0" applyNumberFormat="1" applyFont="1" applyBorder="1" applyAlignment="1" applyProtection="1">
      <alignment horizontal="center"/>
    </xf>
    <xf numFmtId="38" fontId="9" fillId="0" borderId="65" xfId="0" applyNumberFormat="1" applyFont="1" applyBorder="1" applyAlignment="1" applyProtection="1">
      <alignment horizontal="center"/>
    </xf>
    <xf numFmtId="38" fontId="21" fillId="0" borderId="66" xfId="0" applyNumberFormat="1" applyFont="1" applyBorder="1" applyAlignment="1" applyProtection="1">
      <alignment horizontal="right" wrapText="1"/>
    </xf>
    <xf numFmtId="38" fontId="21" fillId="0" borderId="66" xfId="0" applyNumberFormat="1" applyFont="1" applyBorder="1" applyAlignment="1" applyProtection="1">
      <alignment horizontal="center" wrapText="1"/>
    </xf>
    <xf numFmtId="38" fontId="21" fillId="0" borderId="68" xfId="0" applyNumberFormat="1" applyFont="1" applyBorder="1" applyAlignment="1" applyProtection="1">
      <alignment horizontal="center" wrapText="1"/>
    </xf>
    <xf numFmtId="38" fontId="21" fillId="0" borderId="66" xfId="0" applyNumberFormat="1" applyFont="1" applyBorder="1" applyAlignment="1" applyProtection="1">
      <alignment wrapText="1"/>
    </xf>
    <xf numFmtId="38" fontId="21" fillId="0" borderId="35" xfId="0" applyNumberFormat="1" applyFont="1" applyBorder="1" applyAlignment="1" applyProtection="1">
      <alignment horizontal="center" wrapText="1"/>
    </xf>
    <xf numFmtId="38" fontId="9" fillId="0" borderId="70" xfId="0" applyNumberFormat="1" applyFont="1" applyBorder="1" applyAlignment="1" applyProtection="1">
      <alignment horizontal="center"/>
    </xf>
    <xf numFmtId="3" fontId="9" fillId="0" borderId="19" xfId="2" applyNumberFormat="1" applyFont="1" applyBorder="1" applyProtection="1">
      <protection locked="0"/>
    </xf>
    <xf numFmtId="3" fontId="9" fillId="0" borderId="58" xfId="2" applyNumberFormat="1" applyFont="1" applyBorder="1" applyProtection="1">
      <protection locked="0"/>
    </xf>
    <xf numFmtId="3" fontId="9" fillId="0" borderId="28" xfId="2" applyNumberFormat="1" applyFont="1" applyBorder="1" applyProtection="1">
      <protection locked="0"/>
    </xf>
    <xf numFmtId="3" fontId="9" fillId="0" borderId="11" xfId="2" applyNumberFormat="1" applyFont="1" applyBorder="1" applyProtection="1">
      <protection locked="0"/>
    </xf>
    <xf numFmtId="168" fontId="18" fillId="5" borderId="76" xfId="2" applyNumberFormat="1" applyFont="1" applyFill="1" applyBorder="1" applyProtection="1"/>
    <xf numFmtId="168" fontId="8" fillId="0" borderId="19" xfId="2" applyNumberFormat="1" applyFont="1" applyFill="1" applyBorder="1" applyProtection="1">
      <protection locked="0"/>
    </xf>
    <xf numFmtId="168" fontId="8" fillId="0" borderId="28" xfId="2" applyNumberFormat="1" applyFont="1" applyFill="1" applyBorder="1" applyProtection="1">
      <protection locked="0"/>
    </xf>
    <xf numFmtId="168" fontId="8" fillId="0" borderId="19" xfId="2" applyNumberFormat="1" applyFont="1" applyBorder="1" applyProtection="1">
      <protection locked="0"/>
    </xf>
    <xf numFmtId="168" fontId="8" fillId="0" borderId="28" xfId="2" applyNumberFormat="1" applyFont="1" applyBorder="1" applyProtection="1">
      <protection locked="0"/>
    </xf>
    <xf numFmtId="168" fontId="8" fillId="0" borderId="58" xfId="2" applyNumberFormat="1" applyFont="1" applyFill="1" applyBorder="1" applyProtection="1">
      <protection locked="0"/>
    </xf>
    <xf numFmtId="168" fontId="8" fillId="0" borderId="11" xfId="2" applyNumberFormat="1" applyFont="1" applyFill="1" applyBorder="1" applyProtection="1">
      <protection locked="0"/>
    </xf>
    <xf numFmtId="0" fontId="9" fillId="12" borderId="17" xfId="2" applyFont="1" applyFill="1" applyBorder="1" applyProtection="1"/>
    <xf numFmtId="0" fontId="12" fillId="0" borderId="4" xfId="2" applyFont="1" applyBorder="1" applyAlignment="1" applyProtection="1">
      <alignment horizontal="center" vertical="center" wrapText="1"/>
    </xf>
    <xf numFmtId="0" fontId="12" fillId="0" borderId="42" xfId="2" applyFont="1" applyBorder="1" applyAlignment="1" applyProtection="1">
      <alignment horizontal="center" vertical="center" wrapText="1"/>
    </xf>
    <xf numFmtId="0" fontId="12" fillId="0" borderId="36" xfId="2" applyFont="1" applyFill="1" applyBorder="1" applyAlignment="1" applyProtection="1">
      <alignment horizontal="center" wrapText="1"/>
    </xf>
    <xf numFmtId="0" fontId="12" fillId="0" borderId="57" xfId="2" applyFont="1" applyFill="1" applyBorder="1" applyAlignment="1" applyProtection="1">
      <alignment horizontal="center" wrapText="1"/>
    </xf>
    <xf numFmtId="0" fontId="12" fillId="0" borderId="51" xfId="2" applyFont="1" applyBorder="1" applyAlignment="1" applyProtection="1">
      <alignment horizontal="center" vertical="center"/>
    </xf>
    <xf numFmtId="0" fontId="12" fillId="0" borderId="54" xfId="2" applyFont="1" applyBorder="1" applyAlignment="1" applyProtection="1">
      <alignment horizontal="center" vertical="center"/>
    </xf>
    <xf numFmtId="0" fontId="12" fillId="0" borderId="36" xfId="2" applyFont="1" applyBorder="1" applyAlignment="1" applyProtection="1">
      <alignment horizontal="center" vertical="center" wrapText="1"/>
    </xf>
    <xf numFmtId="0" fontId="12" fillId="0" borderId="57" xfId="2" applyFont="1" applyBorder="1" applyAlignment="1" applyProtection="1">
      <alignment horizontal="center" vertical="center" wrapText="1"/>
    </xf>
    <xf numFmtId="0" fontId="9" fillId="0" borderId="23" xfId="2" applyFont="1" applyBorder="1" applyAlignment="1" applyProtection="1">
      <alignment horizontal="left" vertical="center" wrapText="1"/>
    </xf>
    <xf numFmtId="0" fontId="9" fillId="0" borderId="25" xfId="2" applyFont="1" applyBorder="1" applyAlignment="1" applyProtection="1">
      <alignment horizontal="left" vertical="center" wrapText="1"/>
    </xf>
    <xf numFmtId="0" fontId="12" fillId="0" borderId="12" xfId="2" applyFont="1" applyBorder="1" applyAlignment="1" applyProtection="1">
      <alignment horizontal="center" vertical="center"/>
    </xf>
    <xf numFmtId="0" fontId="12" fillId="0" borderId="29" xfId="2" applyFont="1" applyBorder="1" applyAlignment="1" applyProtection="1">
      <alignment horizontal="center" vertical="center"/>
    </xf>
    <xf numFmtId="0" fontId="12" fillId="0" borderId="107" xfId="2" applyFont="1" applyBorder="1" applyAlignment="1" applyProtection="1">
      <alignment horizontal="center" vertical="center"/>
    </xf>
    <xf numFmtId="0" fontId="12" fillId="0" borderId="29" xfId="2" applyFont="1" applyBorder="1" applyAlignment="1" applyProtection="1">
      <alignment horizontal="center" vertical="center" wrapText="1"/>
    </xf>
    <xf numFmtId="0" fontId="12" fillId="0" borderId="107" xfId="2" applyFont="1" applyBorder="1" applyAlignment="1" applyProtection="1">
      <alignment horizontal="center" vertical="center" wrapText="1"/>
    </xf>
    <xf numFmtId="0" fontId="12" fillId="0" borderId="36" xfId="2" applyFont="1" applyFill="1" applyBorder="1" applyAlignment="1" applyProtection="1">
      <alignment horizontal="center" vertical="center" wrapText="1"/>
    </xf>
    <xf numFmtId="0" fontId="12" fillId="0" borderId="38" xfId="2" applyFont="1" applyFill="1" applyBorder="1" applyAlignment="1" applyProtection="1">
      <alignment horizontal="center" vertical="center" wrapText="1"/>
    </xf>
    <xf numFmtId="0" fontId="28" fillId="5" borderId="33" xfId="0" applyFont="1" applyFill="1" applyBorder="1" applyAlignment="1" applyProtection="1">
      <alignment horizontal="center"/>
    </xf>
    <xf numFmtId="0" fontId="28" fillId="5" borderId="34" xfId="0" applyFont="1" applyFill="1" applyBorder="1" applyAlignment="1" applyProtection="1">
      <alignment horizontal="center"/>
    </xf>
    <xf numFmtId="0" fontId="28" fillId="5" borderId="96" xfId="0" applyFont="1" applyFill="1" applyBorder="1" applyAlignment="1" applyProtection="1">
      <alignment horizontal="center"/>
    </xf>
    <xf numFmtId="0" fontId="28" fillId="7" borderId="34" xfId="0" applyFont="1" applyFill="1" applyBorder="1" applyAlignment="1" applyProtection="1">
      <alignment horizontal="center"/>
    </xf>
    <xf numFmtId="0" fontId="28" fillId="7" borderId="96" xfId="0" applyFont="1" applyFill="1" applyBorder="1" applyAlignment="1" applyProtection="1">
      <alignment horizontal="center"/>
    </xf>
    <xf numFmtId="0" fontId="28" fillId="7" borderId="33" xfId="0" applyFont="1" applyFill="1" applyBorder="1" applyAlignment="1" applyProtection="1">
      <alignment horizontal="center"/>
    </xf>
    <xf numFmtId="0" fontId="12" fillId="0" borderId="51" xfId="2" applyFont="1" applyFill="1" applyBorder="1" applyAlignment="1" applyProtection="1">
      <alignment horizontal="center" vertical="center" wrapText="1"/>
    </xf>
    <xf numFmtId="0" fontId="12" fillId="0" borderId="52" xfId="2" applyFont="1" applyFill="1" applyBorder="1" applyAlignment="1" applyProtection="1">
      <alignment horizontal="center" vertical="center" wrapText="1"/>
    </xf>
    <xf numFmtId="0" fontId="12" fillId="0" borderId="3" xfId="2" applyFont="1" applyFill="1" applyBorder="1" applyAlignment="1" applyProtection="1">
      <alignment horizontal="center" vertical="center" wrapText="1"/>
    </xf>
    <xf numFmtId="0" fontId="12" fillId="0" borderId="5" xfId="2" applyFont="1" applyFill="1" applyBorder="1" applyAlignment="1" applyProtection="1">
      <alignment horizontal="center" vertical="center" wrapText="1"/>
    </xf>
    <xf numFmtId="0" fontId="12" fillId="0" borderId="4" xfId="2" applyFont="1" applyFill="1" applyBorder="1" applyAlignment="1" applyProtection="1">
      <alignment horizontal="center" vertical="center" wrapText="1"/>
    </xf>
    <xf numFmtId="0" fontId="12" fillId="0" borderId="6" xfId="2" applyFont="1" applyFill="1" applyBorder="1" applyAlignment="1" applyProtection="1">
      <alignment horizontal="center" vertical="center" wrapText="1"/>
    </xf>
    <xf numFmtId="0" fontId="12" fillId="0" borderId="63" xfId="2" applyFont="1" applyBorder="1" applyAlignment="1" applyProtection="1">
      <alignment horizontal="center" vertical="center" wrapText="1"/>
    </xf>
    <xf numFmtId="0" fontId="12" fillId="0" borderId="20" xfId="2" applyFont="1" applyBorder="1" applyAlignment="1" applyProtection="1">
      <alignment horizontal="center" vertical="center" wrapText="1"/>
    </xf>
    <xf numFmtId="0" fontId="12" fillId="0" borderId="14" xfId="2" applyFont="1" applyBorder="1" applyAlignment="1" applyProtection="1">
      <alignment horizontal="center" vertical="center" wrapText="1"/>
    </xf>
    <xf numFmtId="0" fontId="12" fillId="0" borderId="19" xfId="2" applyFont="1" applyBorder="1" applyAlignment="1" applyProtection="1">
      <alignment horizontal="center" vertical="center"/>
    </xf>
    <xf numFmtId="0" fontId="12" fillId="0" borderId="23" xfId="2" applyFont="1" applyBorder="1" applyAlignment="1" applyProtection="1">
      <alignment horizontal="center" wrapText="1"/>
    </xf>
    <xf numFmtId="0" fontId="12" fillId="0" borderId="37" xfId="2" applyFont="1" applyBorder="1" applyAlignment="1" applyProtection="1">
      <alignment horizontal="center"/>
    </xf>
    <xf numFmtId="0" fontId="12" fillId="0" borderId="15" xfId="2" applyFont="1" applyBorder="1" applyAlignment="1" applyProtection="1">
      <alignment horizontal="center"/>
    </xf>
    <xf numFmtId="0" fontId="12" fillId="0" borderId="40" xfId="2" applyFont="1" applyBorder="1" applyAlignment="1" applyProtection="1">
      <alignment horizontal="center"/>
    </xf>
    <xf numFmtId="49" fontId="12" fillId="0" borderId="53" xfId="2" applyNumberFormat="1" applyFont="1" applyBorder="1" applyAlignment="1" applyProtection="1">
      <alignment horizontal="center" wrapText="1"/>
    </xf>
    <xf numFmtId="49" fontId="12" fillId="0" borderId="54" xfId="2" applyNumberFormat="1" applyFont="1" applyBorder="1" applyAlignment="1" applyProtection="1">
      <alignment horizontal="center" wrapText="1"/>
    </xf>
    <xf numFmtId="49" fontId="12" fillId="0" borderId="58" xfId="2" applyNumberFormat="1" applyFont="1" applyBorder="1" applyAlignment="1" applyProtection="1">
      <alignment horizontal="center" vertical="center"/>
    </xf>
    <xf numFmtId="49" fontId="12" fillId="0" borderId="42" xfId="2" applyNumberFormat="1" applyFont="1" applyBorder="1" applyAlignment="1" applyProtection="1">
      <alignment horizontal="center" vertical="center"/>
    </xf>
    <xf numFmtId="0" fontId="12" fillId="0" borderId="13" xfId="2" applyFont="1" applyBorder="1" applyAlignment="1" applyProtection="1">
      <alignment horizontal="center" vertical="center" wrapText="1"/>
    </xf>
    <xf numFmtId="0" fontId="12" fillId="0" borderId="21" xfId="2" applyFont="1" applyBorder="1" applyAlignment="1" applyProtection="1">
      <alignment horizontal="center" vertical="center" wrapText="1"/>
    </xf>
    <xf numFmtId="0" fontId="12" fillId="0" borderId="63" xfId="2" applyFont="1" applyBorder="1" applyAlignment="1" applyProtection="1">
      <alignment horizontal="center" vertical="center"/>
    </xf>
    <xf numFmtId="0" fontId="12" fillId="0" borderId="20" xfId="2" applyFont="1" applyBorder="1" applyAlignment="1" applyProtection="1">
      <alignment horizontal="center" vertical="center"/>
    </xf>
    <xf numFmtId="0" fontId="12" fillId="0" borderId="77" xfId="2" applyFont="1" applyBorder="1" applyAlignment="1" applyProtection="1">
      <alignment horizontal="center" vertical="center"/>
    </xf>
    <xf numFmtId="0" fontId="12" fillId="0" borderId="44" xfId="2" applyFont="1" applyBorder="1" applyAlignment="1" applyProtection="1">
      <alignment horizontal="center" vertical="center"/>
    </xf>
    <xf numFmtId="0" fontId="12" fillId="0" borderId="19" xfId="2" applyFont="1" applyBorder="1" applyAlignment="1" applyProtection="1">
      <alignment horizontal="center" vertical="center" wrapText="1"/>
    </xf>
    <xf numFmtId="0" fontId="1" fillId="7" borderId="90" xfId="1" applyFill="1" applyBorder="1" applyAlignment="1">
      <alignment horizontal="center" vertical="center"/>
    </xf>
    <xf numFmtId="0" fontId="1" fillId="7" borderId="91" xfId="1" applyFill="1" applyBorder="1" applyAlignment="1">
      <alignment horizontal="center" vertical="center"/>
    </xf>
    <xf numFmtId="0" fontId="1" fillId="7" borderId="92" xfId="1" applyFill="1" applyBorder="1" applyAlignment="1">
      <alignment horizontal="center" vertical="center"/>
    </xf>
    <xf numFmtId="0" fontId="1" fillId="8" borderId="93" xfId="1" applyFill="1" applyBorder="1" applyAlignment="1">
      <alignment horizontal="center" vertical="center"/>
    </xf>
    <xf numFmtId="0" fontId="1" fillId="8" borderId="91" xfId="1" applyFill="1" applyBorder="1" applyAlignment="1">
      <alignment horizontal="center" vertical="center"/>
    </xf>
    <xf numFmtId="0" fontId="1" fillId="8" borderId="92" xfId="1" applyFill="1" applyBorder="1" applyAlignment="1">
      <alignment horizontal="center" vertical="center"/>
    </xf>
    <xf numFmtId="0" fontId="1" fillId="0" borderId="94" xfId="1" applyBorder="1" applyAlignment="1">
      <alignment horizontal="center" vertical="center"/>
    </xf>
    <xf numFmtId="0" fontId="1" fillId="0" borderId="95" xfId="1" applyBorder="1" applyAlignment="1">
      <alignment horizontal="center" vertical="center"/>
    </xf>
  </cellXfs>
  <cellStyles count="5">
    <cellStyle name="Comma" xfId="3" builtinId="3"/>
    <cellStyle name="Comma [0]" xfId="4" builtinId="6"/>
    <cellStyle name="Normal" xfId="0" builtinId="0"/>
    <cellStyle name="Normal_correspondence" xfId="1"/>
    <cellStyle name="Normal_OilQues" xfId="2"/>
  </cellStyles>
  <dxfs count="0"/>
  <tableStyles count="0" defaultTableStyle="TableStyleMedium2" defaultPivotStyle="PivotStyleLight16"/>
  <colors>
    <mruColors>
      <color rgb="FFCC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
  <sheetViews>
    <sheetView tabSelected="1" workbookViewId="0">
      <selection activeCell="C6" sqref="C6"/>
    </sheetView>
  </sheetViews>
  <sheetFormatPr defaultRowHeight="15"/>
  <cols>
    <col min="1" max="1" width="9" style="119"/>
    <col min="2" max="3" width="24.625" style="119" customWidth="1"/>
    <col min="4" max="4" width="22" style="119" customWidth="1"/>
    <col min="5" max="5" width="10.25" style="119" customWidth="1"/>
    <col min="6" max="16384" width="9" style="119"/>
  </cols>
  <sheetData>
    <row r="1" spans="1:7" ht="25.5">
      <c r="A1" s="113" t="s">
        <v>171</v>
      </c>
      <c r="B1" s="118"/>
      <c r="C1" s="118"/>
      <c r="D1" s="118"/>
      <c r="E1" s="118"/>
      <c r="F1" s="147"/>
      <c r="G1" s="147"/>
    </row>
    <row r="2" spans="1:7" ht="25.5">
      <c r="A2" s="113" t="s">
        <v>172</v>
      </c>
      <c r="B2" s="118"/>
      <c r="C2" s="118"/>
      <c r="D2" s="118"/>
      <c r="E2" s="118"/>
      <c r="F2" s="147"/>
      <c r="G2" s="147"/>
    </row>
    <row r="3" spans="1:7" ht="25.5">
      <c r="A3" s="113"/>
      <c r="B3" s="118"/>
      <c r="C3" s="118"/>
      <c r="D3" s="118"/>
      <c r="E3" s="118"/>
      <c r="F3" s="147"/>
      <c r="G3" s="147"/>
    </row>
    <row r="4" spans="1:7" ht="15.75">
      <c r="A4" s="120" t="s">
        <v>97</v>
      </c>
      <c r="B4" s="118"/>
      <c r="C4" s="118"/>
      <c r="D4" s="118"/>
      <c r="E4" s="118"/>
      <c r="F4" s="147"/>
      <c r="G4" s="147"/>
    </row>
    <row r="5" spans="1:7" ht="16.5" thickBot="1">
      <c r="A5" s="120"/>
      <c r="B5" s="118"/>
      <c r="C5" s="118"/>
      <c r="D5" s="118"/>
      <c r="E5" s="118"/>
      <c r="F5" s="147"/>
      <c r="G5" s="147"/>
    </row>
    <row r="6" spans="1:7" ht="17.25" thickTop="1" thickBot="1">
      <c r="A6" s="118"/>
      <c r="B6" s="121" t="s">
        <v>173</v>
      </c>
      <c r="C6" s="124"/>
      <c r="D6" s="118"/>
      <c r="E6" s="118"/>
      <c r="F6" s="147"/>
      <c r="G6" s="147"/>
    </row>
    <row r="7" spans="1:7" s="226" customFormat="1" ht="17.25" thickTop="1" thickBot="1">
      <c r="A7" s="118"/>
      <c r="B7" s="122" t="s">
        <v>164</v>
      </c>
      <c r="C7" s="225"/>
      <c r="D7" s="118"/>
      <c r="E7" s="118"/>
    </row>
    <row r="8" spans="1:7" s="226" customFormat="1" ht="11.25" customHeight="1" thickTop="1" thickBot="1">
      <c r="A8" s="118"/>
      <c r="B8" s="118"/>
      <c r="C8" s="118"/>
      <c r="D8" s="118"/>
      <c r="E8" s="118"/>
    </row>
    <row r="9" spans="1:7" ht="17.25" thickTop="1" thickBot="1">
      <c r="A9" s="118"/>
      <c r="B9" s="122" t="s">
        <v>94</v>
      </c>
      <c r="C9" s="124"/>
      <c r="D9" s="118"/>
      <c r="E9" s="118"/>
      <c r="F9" s="147"/>
      <c r="G9" s="147"/>
    </row>
    <row r="10" spans="1:7" ht="17.25" thickTop="1" thickBot="1">
      <c r="A10" s="118"/>
      <c r="B10" s="122" t="s">
        <v>95</v>
      </c>
      <c r="C10" s="124"/>
      <c r="D10" s="118"/>
      <c r="E10" s="118"/>
      <c r="F10" s="147"/>
      <c r="G10" s="147"/>
    </row>
    <row r="11" spans="1:7" ht="17.25" thickTop="1" thickBot="1">
      <c r="A11" s="118"/>
      <c r="B11" s="122" t="s">
        <v>174</v>
      </c>
      <c r="C11" s="124"/>
      <c r="D11" s="118"/>
      <c r="E11" s="118"/>
      <c r="F11" s="147"/>
      <c r="G11" s="147"/>
    </row>
    <row r="12" spans="1:7" ht="17.25" thickTop="1" thickBot="1">
      <c r="A12" s="118"/>
      <c r="B12" s="122" t="s">
        <v>96</v>
      </c>
      <c r="C12" s="124"/>
      <c r="D12" s="118"/>
      <c r="E12" s="118"/>
      <c r="F12" s="147"/>
      <c r="G12" s="147"/>
    </row>
    <row r="13" spans="1:7" ht="15.75" thickTop="1">
      <c r="A13" s="118"/>
      <c r="B13" s="118"/>
      <c r="C13" s="118"/>
      <c r="D13" s="118"/>
      <c r="E13" s="118"/>
      <c r="F13" s="147"/>
      <c r="G13" s="147"/>
    </row>
    <row r="14" spans="1:7">
      <c r="A14" s="118" t="s">
        <v>101</v>
      </c>
      <c r="B14" s="118"/>
      <c r="C14" s="118"/>
      <c r="D14" s="118"/>
      <c r="E14" s="118"/>
      <c r="F14" s="147"/>
      <c r="G14" s="147"/>
    </row>
    <row r="15" spans="1:7">
      <c r="A15" s="118" t="s">
        <v>175</v>
      </c>
      <c r="B15" s="118"/>
      <c r="C15" s="118"/>
      <c r="D15" s="118"/>
      <c r="E15" s="118"/>
      <c r="F15" s="147"/>
      <c r="G15" s="147"/>
    </row>
    <row r="16" spans="1:7">
      <c r="A16" s="118" t="s">
        <v>176</v>
      </c>
      <c r="B16" s="118"/>
      <c r="C16" s="118"/>
      <c r="D16" s="118"/>
      <c r="E16" s="118"/>
      <c r="F16" s="147"/>
      <c r="G16" s="147"/>
    </row>
    <row r="17" spans="1:7">
      <c r="A17" s="118" t="s">
        <v>98</v>
      </c>
      <c r="B17" s="118"/>
      <c r="C17" s="118"/>
      <c r="D17" s="118"/>
      <c r="E17" s="118"/>
      <c r="F17" s="147"/>
      <c r="G17" s="147"/>
    </row>
    <row r="18" spans="1:7">
      <c r="A18" s="118"/>
      <c r="B18" s="118"/>
      <c r="C18" s="118"/>
      <c r="D18" s="118"/>
      <c r="E18" s="118"/>
      <c r="F18" s="147"/>
      <c r="G18" s="147"/>
    </row>
    <row r="19" spans="1:7">
      <c r="A19" s="118" t="s">
        <v>177</v>
      </c>
      <c r="B19" s="118"/>
      <c r="C19" s="118"/>
      <c r="D19" s="118"/>
      <c r="E19" s="118"/>
      <c r="F19" s="147"/>
      <c r="G19" s="147"/>
    </row>
    <row r="20" spans="1:7">
      <c r="A20" s="123"/>
      <c r="B20" s="118"/>
      <c r="C20" s="118"/>
      <c r="D20" s="118"/>
      <c r="E20" s="118"/>
      <c r="F20" s="147"/>
      <c r="G20" s="147"/>
    </row>
  </sheetData>
  <phoneticPr fontId="2"/>
  <pageMargins left="0.75" right="0.75" top="1" bottom="1" header="0.51200000000000001" footer="0.51200000000000001"/>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6"/>
  <sheetViews>
    <sheetView zoomScale="90" zoomScaleNormal="90" workbookViewId="0">
      <pane xSplit="3" ySplit="7" topLeftCell="D8" activePane="bottomRight" state="frozen"/>
      <selection pane="topRight" activeCell="D1" sqref="D1"/>
      <selection pane="bottomLeft" activeCell="A8" sqref="A8"/>
      <selection pane="bottomRight" activeCell="N23" sqref="N23"/>
    </sheetView>
  </sheetViews>
  <sheetFormatPr defaultRowHeight="13.5"/>
  <cols>
    <col min="1" max="1" width="9" style="126"/>
    <col min="2" max="2" width="30.125" style="126" customWidth="1"/>
    <col min="3" max="3" width="6.25" style="126" customWidth="1"/>
    <col min="4" max="10" width="12.625" style="126" customWidth="1"/>
    <col min="11" max="16384" width="9" style="126"/>
  </cols>
  <sheetData>
    <row r="1" spans="1:10" ht="24" customHeight="1">
      <c r="A1" s="125" t="s">
        <v>171</v>
      </c>
      <c r="C1" s="127"/>
      <c r="D1" s="127"/>
      <c r="E1" s="127"/>
      <c r="F1" s="127"/>
      <c r="G1" s="127"/>
      <c r="H1" s="127"/>
      <c r="I1" s="127"/>
      <c r="J1" s="128"/>
    </row>
    <row r="2" spans="1:10" ht="24" customHeight="1">
      <c r="A2" s="125" t="s">
        <v>265</v>
      </c>
      <c r="C2" s="127"/>
      <c r="D2" s="127"/>
      <c r="E2" s="127"/>
      <c r="F2" s="127"/>
      <c r="G2" s="127"/>
      <c r="H2" s="127"/>
      <c r="I2" s="127"/>
      <c r="J2" s="127"/>
    </row>
    <row r="3" spans="1:10" ht="15.75" thickBot="1">
      <c r="A3" s="69"/>
      <c r="B3" s="69"/>
      <c r="C3" s="69"/>
      <c r="D3" s="69"/>
      <c r="E3" s="70"/>
      <c r="F3" s="70"/>
      <c r="G3" s="70"/>
      <c r="H3" s="70"/>
      <c r="I3" s="70"/>
      <c r="J3" s="71"/>
    </row>
    <row r="4" spans="1:10" ht="18" customHeight="1" thickTop="1">
      <c r="A4" s="2"/>
      <c r="B4" s="2"/>
      <c r="C4" s="40"/>
      <c r="D4" s="532" t="s">
        <v>166</v>
      </c>
      <c r="E4" s="534" t="s">
        <v>167</v>
      </c>
      <c r="F4" s="534" t="s">
        <v>165</v>
      </c>
      <c r="G4" s="534" t="s">
        <v>202</v>
      </c>
      <c r="H4" s="530" t="s">
        <v>168</v>
      </c>
      <c r="I4" s="534" t="s">
        <v>169</v>
      </c>
      <c r="J4" s="528" t="s">
        <v>170</v>
      </c>
    </row>
    <row r="5" spans="1:10" ht="18" customHeight="1">
      <c r="A5" s="2"/>
      <c r="B5" s="2"/>
      <c r="C5" s="40"/>
      <c r="D5" s="533"/>
      <c r="E5" s="535"/>
      <c r="F5" s="535"/>
      <c r="G5" s="535"/>
      <c r="H5" s="531"/>
      <c r="I5" s="535"/>
      <c r="J5" s="529"/>
    </row>
    <row r="6" spans="1:10" s="242" customFormat="1" ht="15">
      <c r="A6" s="240"/>
      <c r="B6" s="240"/>
      <c r="C6" s="241"/>
      <c r="D6" s="254" t="s">
        <v>228</v>
      </c>
      <c r="E6" s="255" t="s">
        <v>228</v>
      </c>
      <c r="F6" s="255" t="s">
        <v>228</v>
      </c>
      <c r="G6" s="255" t="s">
        <v>228</v>
      </c>
      <c r="H6" s="255" t="s">
        <v>228</v>
      </c>
      <c r="I6" s="255" t="s">
        <v>228</v>
      </c>
      <c r="J6" s="256" t="s">
        <v>228</v>
      </c>
    </row>
    <row r="7" spans="1:10" ht="15.75" thickBot="1">
      <c r="A7" s="4"/>
      <c r="B7" s="4"/>
      <c r="C7" s="43"/>
      <c r="D7" s="6" t="s">
        <v>0</v>
      </c>
      <c r="E7" s="7" t="s">
        <v>1</v>
      </c>
      <c r="F7" s="7" t="s">
        <v>2</v>
      </c>
      <c r="G7" s="47" t="s">
        <v>60</v>
      </c>
      <c r="H7" s="7" t="s">
        <v>61</v>
      </c>
      <c r="I7" s="7" t="s">
        <v>62</v>
      </c>
      <c r="J7" s="8" t="s">
        <v>21</v>
      </c>
    </row>
    <row r="8" spans="1:10" ht="15.75" thickTop="1">
      <c r="A8" s="9" t="s">
        <v>178</v>
      </c>
      <c r="B8" s="11"/>
      <c r="C8" s="72" t="s">
        <v>81</v>
      </c>
      <c r="D8" s="357"/>
      <c r="E8" s="358"/>
      <c r="F8" s="359"/>
      <c r="G8" s="360"/>
      <c r="H8" s="360"/>
      <c r="I8" s="358"/>
      <c r="J8" s="361">
        <f>SUM(D8:G8,I8)</f>
        <v>0</v>
      </c>
    </row>
    <row r="9" spans="1:10" ht="15">
      <c r="A9" s="10" t="s">
        <v>179</v>
      </c>
      <c r="B9" s="11"/>
      <c r="C9" s="72" t="s">
        <v>39</v>
      </c>
      <c r="D9" s="362"/>
      <c r="E9" s="363"/>
      <c r="F9" s="359"/>
      <c r="G9" s="364">
        <f>SUM(G10:G12)</f>
        <v>0</v>
      </c>
      <c r="H9" s="364">
        <f>H12</f>
        <v>0</v>
      </c>
      <c r="I9" s="364">
        <f>SUM(I10:I12)</f>
        <v>0</v>
      </c>
      <c r="J9" s="361">
        <f t="shared" ref="J9:J21" si="0">SUM(D9:G9,I9)</f>
        <v>0</v>
      </c>
    </row>
    <row r="10" spans="1:10" ht="15">
      <c r="A10" s="232" t="s">
        <v>37</v>
      </c>
      <c r="B10" s="233"/>
      <c r="C10" s="72" t="s">
        <v>40</v>
      </c>
      <c r="D10" s="362"/>
      <c r="E10" s="363"/>
      <c r="F10" s="359"/>
      <c r="G10" s="358"/>
      <c r="H10" s="365"/>
      <c r="I10" s="358"/>
      <c r="J10" s="361">
        <f t="shared" si="0"/>
        <v>0</v>
      </c>
    </row>
    <row r="11" spans="1:10" ht="15">
      <c r="A11" s="232" t="s">
        <v>38</v>
      </c>
      <c r="B11" s="233"/>
      <c r="C11" s="72" t="s">
        <v>41</v>
      </c>
      <c r="D11" s="362"/>
      <c r="E11" s="363"/>
      <c r="F11" s="359"/>
      <c r="G11" s="358"/>
      <c r="H11" s="365"/>
      <c r="I11" s="358"/>
      <c r="J11" s="361">
        <f t="shared" si="0"/>
        <v>0</v>
      </c>
    </row>
    <row r="12" spans="1:10" ht="15">
      <c r="A12" s="232" t="s">
        <v>203</v>
      </c>
      <c r="B12" s="234"/>
      <c r="C12" s="73" t="s">
        <v>42</v>
      </c>
      <c r="D12" s="362"/>
      <c r="E12" s="363"/>
      <c r="F12" s="363"/>
      <c r="G12" s="366"/>
      <c r="H12" s="366"/>
      <c r="I12" s="366"/>
      <c r="J12" s="367">
        <f t="shared" si="0"/>
        <v>0</v>
      </c>
    </row>
    <row r="13" spans="1:10" ht="18">
      <c r="A13" s="12" t="s">
        <v>180</v>
      </c>
      <c r="B13" s="13"/>
      <c r="C13" s="73" t="s">
        <v>43</v>
      </c>
      <c r="D13" s="362"/>
      <c r="E13" s="363"/>
      <c r="F13" s="368"/>
      <c r="G13" s="363"/>
      <c r="H13" s="363"/>
      <c r="I13" s="363"/>
      <c r="J13" s="367">
        <f t="shared" si="0"/>
        <v>0</v>
      </c>
    </row>
    <row r="14" spans="1:10" ht="18">
      <c r="A14" s="12" t="s">
        <v>181</v>
      </c>
      <c r="B14" s="13"/>
      <c r="C14" s="73" t="s">
        <v>44</v>
      </c>
      <c r="D14" s="362"/>
      <c r="E14" s="363"/>
      <c r="F14" s="368"/>
      <c r="G14" s="369"/>
      <c r="H14" s="369"/>
      <c r="I14" s="369"/>
      <c r="J14" s="367">
        <f t="shared" si="0"/>
        <v>0</v>
      </c>
    </row>
    <row r="15" spans="1:10" ht="18">
      <c r="A15" s="12" t="s">
        <v>67</v>
      </c>
      <c r="B15" s="13"/>
      <c r="C15" s="73" t="s">
        <v>45</v>
      </c>
      <c r="D15" s="370"/>
      <c r="E15" s="368"/>
      <c r="F15" s="368"/>
      <c r="G15" s="368"/>
      <c r="H15" s="368"/>
      <c r="I15" s="368"/>
      <c r="J15" s="367">
        <f t="shared" si="0"/>
        <v>0</v>
      </c>
    </row>
    <row r="16" spans="1:10" ht="18">
      <c r="A16" s="12" t="s">
        <v>68</v>
      </c>
      <c r="B16" s="13"/>
      <c r="C16" s="74" t="s">
        <v>46</v>
      </c>
      <c r="D16" s="370"/>
      <c r="E16" s="370"/>
      <c r="F16" s="370"/>
      <c r="G16" s="370"/>
      <c r="H16" s="370"/>
      <c r="I16" s="370"/>
      <c r="J16" s="367">
        <f t="shared" si="0"/>
        <v>0</v>
      </c>
    </row>
    <row r="17" spans="1:10" ht="15">
      <c r="A17" s="12" t="s">
        <v>182</v>
      </c>
      <c r="B17" s="12"/>
      <c r="C17" s="73" t="s">
        <v>47</v>
      </c>
      <c r="D17" s="370"/>
      <c r="E17" s="370"/>
      <c r="F17" s="366"/>
      <c r="G17" s="366"/>
      <c r="H17" s="366"/>
      <c r="I17" s="366"/>
      <c r="J17" s="367">
        <f t="shared" si="0"/>
        <v>0</v>
      </c>
    </row>
    <row r="18" spans="1:10" ht="18">
      <c r="A18" s="12" t="s">
        <v>343</v>
      </c>
      <c r="B18" s="13"/>
      <c r="C18" s="73" t="s">
        <v>80</v>
      </c>
      <c r="D18" s="371">
        <f>D25-D26</f>
        <v>0</v>
      </c>
      <c r="E18" s="371">
        <f t="shared" ref="E18:I18" si="1">E25-E26</f>
        <v>0</v>
      </c>
      <c r="F18" s="371">
        <f t="shared" si="1"/>
        <v>0</v>
      </c>
      <c r="G18" s="371">
        <f t="shared" si="1"/>
        <v>0</v>
      </c>
      <c r="H18" s="371">
        <f t="shared" si="1"/>
        <v>0</v>
      </c>
      <c r="I18" s="371">
        <f t="shared" si="1"/>
        <v>0</v>
      </c>
      <c r="J18" s="367">
        <f t="shared" si="0"/>
        <v>0</v>
      </c>
    </row>
    <row r="19" spans="1:10" ht="15">
      <c r="A19" s="12" t="s">
        <v>185</v>
      </c>
      <c r="B19" s="13"/>
      <c r="C19" s="73" t="s">
        <v>48</v>
      </c>
      <c r="D19" s="372">
        <f>D8+D15-D16-D17+D18</f>
        <v>0</v>
      </c>
      <c r="E19" s="372">
        <f>E8+E15-E16-E17+E18</f>
        <v>0</v>
      </c>
      <c r="F19" s="373">
        <f>F13+F14+F15-F16-F17+F18</f>
        <v>0</v>
      </c>
      <c r="G19" s="373">
        <f>G8+G9+G15-G16-G17+G18</f>
        <v>0</v>
      </c>
      <c r="H19" s="373">
        <f>H8+H9+H15-H16-H17+H18</f>
        <v>0</v>
      </c>
      <c r="I19" s="373">
        <f>I8+I9+I15-I16-I17+I18</f>
        <v>0</v>
      </c>
      <c r="J19" s="367">
        <f t="shared" si="0"/>
        <v>0</v>
      </c>
    </row>
    <row r="20" spans="1:10" ht="15">
      <c r="A20" s="12" t="s">
        <v>183</v>
      </c>
      <c r="B20" s="13"/>
      <c r="C20" s="73" t="s">
        <v>49</v>
      </c>
      <c r="D20" s="372">
        <f t="shared" ref="D20:I20" si="2">D19-D21</f>
        <v>0</v>
      </c>
      <c r="E20" s="372">
        <f t="shared" si="2"/>
        <v>0</v>
      </c>
      <c r="F20" s="372">
        <f t="shared" si="2"/>
        <v>0</v>
      </c>
      <c r="G20" s="372">
        <f t="shared" si="2"/>
        <v>0</v>
      </c>
      <c r="H20" s="372">
        <f t="shared" si="2"/>
        <v>0</v>
      </c>
      <c r="I20" s="372">
        <f t="shared" si="2"/>
        <v>0</v>
      </c>
      <c r="J20" s="367">
        <f t="shared" si="0"/>
        <v>0</v>
      </c>
    </row>
    <row r="21" spans="1:10" ht="15.75" thickBot="1">
      <c r="A21" s="18" t="s">
        <v>184</v>
      </c>
      <c r="B21" s="19"/>
      <c r="C21" s="75" t="s">
        <v>50</v>
      </c>
      <c r="D21" s="374"/>
      <c r="E21" s="375"/>
      <c r="F21" s="375"/>
      <c r="G21" s="375"/>
      <c r="H21" s="375"/>
      <c r="I21" s="375"/>
      <c r="J21" s="376">
        <f t="shared" si="0"/>
        <v>0</v>
      </c>
    </row>
    <row r="22" spans="1:10" ht="16.5" thickTop="1" thickBot="1">
      <c r="A22" s="21" t="s">
        <v>6</v>
      </c>
      <c r="B22" s="21"/>
      <c r="C22" s="22"/>
      <c r="D22" s="377"/>
      <c r="E22" s="378"/>
      <c r="F22" s="377"/>
      <c r="G22" s="377"/>
      <c r="H22" s="377"/>
      <c r="I22" s="377"/>
      <c r="J22" s="377"/>
    </row>
    <row r="23" spans="1:10" ht="16.5" thickTop="1" thickBot="1">
      <c r="A23" s="37" t="s">
        <v>186</v>
      </c>
      <c r="B23" s="38"/>
      <c r="C23" s="39" t="s">
        <v>51</v>
      </c>
      <c r="D23" s="379"/>
      <c r="E23" s="380"/>
      <c r="F23" s="380"/>
      <c r="G23" s="380"/>
      <c r="H23" s="380"/>
      <c r="I23" s="380"/>
      <c r="J23" s="381">
        <f>SUM(D23:G23,I23)</f>
        <v>0</v>
      </c>
    </row>
    <row r="24" spans="1:10" ht="16.5" thickTop="1" thickBot="1">
      <c r="A24" s="21" t="s">
        <v>66</v>
      </c>
      <c r="B24" s="21"/>
      <c r="C24" s="22"/>
      <c r="D24" s="377"/>
      <c r="E24" s="377"/>
      <c r="F24" s="377"/>
      <c r="G24" s="377"/>
      <c r="H24" s="377"/>
      <c r="I24" s="377"/>
      <c r="J24" s="377"/>
    </row>
    <row r="25" spans="1:10" ht="15.75" thickTop="1">
      <c r="A25" s="23" t="s">
        <v>302</v>
      </c>
      <c r="B25" s="29" t="s">
        <v>65</v>
      </c>
      <c r="C25" s="25" t="s">
        <v>52</v>
      </c>
      <c r="D25" s="382"/>
      <c r="E25" s="383"/>
      <c r="F25" s="383"/>
      <c r="G25" s="383"/>
      <c r="H25" s="383"/>
      <c r="I25" s="383"/>
      <c r="J25" s="384">
        <f t="shared" ref="J25:J26" si="3">SUM(D25:G25,I25)</f>
        <v>0</v>
      </c>
    </row>
    <row r="26" spans="1:10" ht="15.75" thickBot="1">
      <c r="A26" s="26"/>
      <c r="B26" s="76" t="s">
        <v>9</v>
      </c>
      <c r="C26" s="28" t="s">
        <v>53</v>
      </c>
      <c r="D26" s="385"/>
      <c r="E26" s="386"/>
      <c r="F26" s="386"/>
      <c r="G26" s="386"/>
      <c r="H26" s="386"/>
      <c r="I26" s="386"/>
      <c r="J26" s="376">
        <f t="shared" si="3"/>
        <v>0</v>
      </c>
    </row>
    <row r="27" spans="1:10" ht="15.75" thickTop="1">
      <c r="A27" s="41"/>
      <c r="B27" s="243"/>
      <c r="C27" s="244"/>
      <c r="D27" s="245"/>
      <c r="E27" s="245"/>
      <c r="F27" s="245"/>
      <c r="G27" s="245"/>
      <c r="H27" s="245"/>
      <c r="I27" s="245"/>
      <c r="J27" s="250"/>
    </row>
    <row r="28" spans="1:10" ht="15.75" thickBot="1">
      <c r="A28" s="21" t="s">
        <v>10</v>
      </c>
      <c r="B28" s="21"/>
      <c r="C28" s="22"/>
      <c r="D28" s="99"/>
      <c r="E28" s="99"/>
      <c r="F28" s="99"/>
      <c r="G28" s="99"/>
      <c r="H28" s="99"/>
      <c r="I28" s="246" t="s">
        <v>295</v>
      </c>
      <c r="J28" s="247" t="s">
        <v>291</v>
      </c>
    </row>
    <row r="29" spans="1:10" ht="15.75" thickTop="1">
      <c r="A29" s="9" t="s">
        <v>187</v>
      </c>
      <c r="B29" s="31"/>
      <c r="C29" s="25" t="s">
        <v>54</v>
      </c>
      <c r="D29" s="102"/>
      <c r="E29" s="101"/>
      <c r="F29" s="100"/>
      <c r="G29" s="100"/>
      <c r="H29" s="103"/>
      <c r="I29" s="104"/>
      <c r="J29" s="99"/>
    </row>
    <row r="30" spans="1:10" ht="15">
      <c r="A30" s="12" t="s">
        <v>11</v>
      </c>
      <c r="B30" s="13"/>
      <c r="C30" s="32" t="s">
        <v>55</v>
      </c>
      <c r="D30" s="105"/>
      <c r="E30" s="96"/>
      <c r="F30" s="96"/>
      <c r="G30" s="96"/>
      <c r="H30" s="106"/>
      <c r="I30" s="107"/>
      <c r="J30" s="99"/>
    </row>
    <row r="31" spans="1:10" ht="15">
      <c r="A31" s="12" t="s">
        <v>12</v>
      </c>
      <c r="B31" s="13"/>
      <c r="C31" s="32" t="s">
        <v>56</v>
      </c>
      <c r="D31" s="105"/>
      <c r="E31" s="96"/>
      <c r="F31" s="96"/>
      <c r="G31" s="96"/>
      <c r="H31" s="106"/>
      <c r="I31" s="107"/>
      <c r="J31" s="99"/>
    </row>
    <row r="32" spans="1:10" ht="15.75" thickBot="1">
      <c r="A32" s="18" t="s">
        <v>13</v>
      </c>
      <c r="B32" s="19"/>
      <c r="C32" s="28" t="s">
        <v>57</v>
      </c>
      <c r="D32" s="97"/>
      <c r="E32" s="98"/>
      <c r="F32" s="98"/>
      <c r="G32" s="98"/>
      <c r="H32" s="108"/>
      <c r="I32" s="109"/>
      <c r="J32" s="99"/>
    </row>
    <row r="33" spans="1:10" ht="15.75" thickTop="1">
      <c r="A33" s="2"/>
      <c r="B33" s="2"/>
      <c r="C33" s="244"/>
      <c r="D33" s="248"/>
      <c r="E33" s="248"/>
      <c r="F33" s="248"/>
      <c r="G33" s="248"/>
      <c r="H33" s="248"/>
      <c r="I33" s="248"/>
      <c r="J33" s="99"/>
    </row>
    <row r="34" spans="1:10" ht="15.75" thickBot="1">
      <c r="A34" s="21" t="s">
        <v>33</v>
      </c>
      <c r="B34" s="21"/>
      <c r="C34" s="22"/>
      <c r="D34" s="99"/>
      <c r="E34" s="99"/>
      <c r="F34" s="99"/>
      <c r="G34" s="99"/>
      <c r="H34" s="99"/>
      <c r="I34" s="246" t="s">
        <v>295</v>
      </c>
      <c r="J34" s="249" t="s">
        <v>297</v>
      </c>
    </row>
    <row r="35" spans="1:10" ht="16.5" thickTop="1" thickBot="1">
      <c r="A35" s="37"/>
      <c r="B35" s="38"/>
      <c r="C35" s="39" t="s">
        <v>58</v>
      </c>
      <c r="D35" s="110"/>
      <c r="E35" s="111"/>
      <c r="F35" s="130"/>
      <c r="G35" s="130"/>
      <c r="H35" s="131"/>
      <c r="I35" s="112"/>
      <c r="J35" s="129"/>
    </row>
    <row r="36" spans="1:10" ht="14.25" thickTop="1"/>
  </sheetData>
  <mergeCells count="7">
    <mergeCell ref="J4:J5"/>
    <mergeCell ref="H4:H5"/>
    <mergeCell ref="D4:D5"/>
    <mergeCell ref="E4:E5"/>
    <mergeCell ref="F4:F5"/>
    <mergeCell ref="G4:G5"/>
    <mergeCell ref="I4:I5"/>
  </mergeCells>
  <phoneticPr fontId="2"/>
  <pageMargins left="1.27" right="0.75" top="0.53" bottom="0.31" header="0.51200000000000001" footer="0.31"/>
  <pageSetup paperSize="9" orientation="landscape" r:id="rId1"/>
  <headerFooter alignWithMargins="0"/>
  <extLst>
    <ext xmlns:x14="http://schemas.microsoft.com/office/spreadsheetml/2009/9/main" uri="{CCE6A557-97BC-4b89-ADB6-D9C93CAAB3DF}">
      <x14:dataValidations xmlns:xm="http://schemas.microsoft.com/office/excel/2006/main" count="3">
        <x14:dataValidation type="list" allowBlank="1" showInputMessage="1" showErrorMessage="1">
          <x14:formula1>
            <xm:f>Units!$B$4:$B$8</xm:f>
          </x14:formula1>
          <xm:sqref>D6:J6</xm:sqref>
        </x14:dataValidation>
        <x14:dataValidation type="list" allowBlank="1" showInputMessage="1" showErrorMessage="1">
          <x14:formula1>
            <xm:f>Units!$A$22:$A$28</xm:f>
          </x14:formula1>
          <xm:sqref>J28</xm:sqref>
        </x14:dataValidation>
        <x14:dataValidation type="list" allowBlank="1" showInputMessage="1" showErrorMessage="1">
          <x14:formula1>
            <xm:f>Units!$A$32:$A$34</xm:f>
          </x14:formula1>
          <xm:sqref>J34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43"/>
  <sheetViews>
    <sheetView zoomScale="80" zoomScaleNormal="80" workbookViewId="0">
      <pane xSplit="3" ySplit="7" topLeftCell="K8" activePane="bottomRight" state="frozen"/>
      <selection pane="topRight" activeCell="D1" sqref="D1"/>
      <selection pane="bottomLeft" activeCell="A8" sqref="A8"/>
      <selection pane="bottomRight" activeCell="AB26" sqref="AB26"/>
    </sheetView>
  </sheetViews>
  <sheetFormatPr defaultRowHeight="13.5"/>
  <cols>
    <col min="1" max="1" width="25.5" style="126" customWidth="1"/>
    <col min="2" max="2" width="15.625" style="126" customWidth="1"/>
    <col min="3" max="3" width="5.375" style="126" customWidth="1"/>
    <col min="4" max="29" width="12.625" style="126" customWidth="1"/>
    <col min="30" max="16384" width="9" style="126"/>
  </cols>
  <sheetData>
    <row r="1" spans="1:29" ht="24" customHeight="1">
      <c r="A1" s="132" t="s">
        <v>171</v>
      </c>
      <c r="B1" s="127"/>
      <c r="C1" s="127"/>
      <c r="D1" s="127"/>
      <c r="E1" s="127"/>
      <c r="F1" s="127"/>
      <c r="G1" s="127"/>
      <c r="H1" s="127"/>
      <c r="I1" s="127"/>
      <c r="J1" s="127"/>
      <c r="K1" s="127"/>
      <c r="L1" s="127"/>
      <c r="M1" s="127"/>
      <c r="N1" s="127"/>
      <c r="O1" s="127"/>
      <c r="P1" s="127"/>
      <c r="Q1" s="127"/>
      <c r="R1" s="127"/>
      <c r="S1" s="127"/>
      <c r="T1" s="128"/>
      <c r="U1" s="127"/>
      <c r="V1" s="127"/>
      <c r="W1" s="127"/>
      <c r="X1" s="127"/>
      <c r="Y1" s="127"/>
      <c r="Z1" s="127"/>
      <c r="AA1" s="127"/>
      <c r="AB1" s="127"/>
      <c r="AC1" s="128" t="s">
        <v>30</v>
      </c>
    </row>
    <row r="2" spans="1:29" ht="24" customHeight="1">
      <c r="A2" s="132" t="s">
        <v>344</v>
      </c>
      <c r="B2" s="127"/>
      <c r="C2" s="127"/>
      <c r="D2" s="127"/>
      <c r="E2" s="127"/>
      <c r="F2" s="127"/>
      <c r="G2" s="127"/>
      <c r="H2" s="127"/>
      <c r="I2" s="127"/>
      <c r="J2" s="127"/>
      <c r="K2" s="127"/>
      <c r="L2" s="127"/>
      <c r="M2" s="127"/>
      <c r="N2" s="127"/>
      <c r="O2" s="127"/>
      <c r="P2" s="127"/>
      <c r="Q2" s="127"/>
      <c r="R2" s="127"/>
      <c r="S2" s="127"/>
      <c r="T2" s="127"/>
      <c r="U2" s="127"/>
      <c r="V2" s="127"/>
      <c r="W2" s="127"/>
      <c r="X2" s="127"/>
      <c r="Y2" s="127"/>
      <c r="Z2" s="127"/>
      <c r="AA2" s="127"/>
      <c r="AB2" s="127"/>
      <c r="AC2" s="127"/>
    </row>
    <row r="3" spans="1:29" ht="15.75" thickBot="1">
      <c r="A3" s="133"/>
      <c r="B3" s="127"/>
      <c r="C3" s="127"/>
      <c r="D3" s="133"/>
      <c r="E3" s="127"/>
      <c r="F3" s="127"/>
      <c r="G3" s="127"/>
      <c r="H3" s="127"/>
      <c r="I3" s="127"/>
      <c r="J3" s="127"/>
      <c r="K3" s="127"/>
      <c r="L3" s="127"/>
      <c r="M3" s="127"/>
      <c r="N3" s="127"/>
      <c r="O3" s="127"/>
      <c r="P3" s="127"/>
      <c r="Q3" s="127"/>
      <c r="R3" s="127"/>
      <c r="S3" s="127"/>
      <c r="T3" s="127"/>
      <c r="U3" s="127"/>
      <c r="V3" s="127"/>
      <c r="W3" s="127"/>
      <c r="X3" s="127"/>
      <c r="Y3" s="127"/>
      <c r="Z3" s="127"/>
      <c r="AA3" s="127"/>
      <c r="AB3" s="127"/>
      <c r="AC3" s="134"/>
    </row>
    <row r="4" spans="1:29" ht="16.5" customHeight="1" thickTop="1">
      <c r="A4" s="227"/>
      <c r="B4" s="2"/>
      <c r="C4" s="3"/>
      <c r="D4" s="538" t="s">
        <v>406</v>
      </c>
      <c r="E4" s="539"/>
      <c r="F4" s="539"/>
      <c r="G4" s="539"/>
      <c r="H4" s="540"/>
      <c r="I4" s="541" t="s">
        <v>407</v>
      </c>
      <c r="J4" s="541"/>
      <c r="K4" s="541"/>
      <c r="L4" s="541"/>
      <c r="M4" s="541"/>
      <c r="N4" s="541"/>
      <c r="O4" s="541"/>
      <c r="P4" s="541"/>
      <c r="Q4" s="541"/>
      <c r="R4" s="541"/>
      <c r="S4" s="541"/>
      <c r="T4" s="541"/>
      <c r="U4" s="541"/>
      <c r="V4" s="541"/>
      <c r="W4" s="541"/>
      <c r="X4" s="541"/>
      <c r="Y4" s="541"/>
      <c r="Z4" s="541"/>
      <c r="AA4" s="541"/>
      <c r="AB4" s="541"/>
      <c r="AC4" s="542"/>
    </row>
    <row r="5" spans="1:29" s="356" customFormat="1" ht="33" customHeight="1">
      <c r="A5" s="352"/>
      <c r="B5" s="353"/>
      <c r="C5" s="354"/>
      <c r="D5" s="348" t="s">
        <v>166</v>
      </c>
      <c r="E5" s="345" t="s">
        <v>167</v>
      </c>
      <c r="F5" s="345" t="s">
        <v>165</v>
      </c>
      <c r="G5" s="345" t="s">
        <v>405</v>
      </c>
      <c r="H5" s="344" t="s">
        <v>169</v>
      </c>
      <c r="I5" s="351" t="s">
        <v>188</v>
      </c>
      <c r="J5" s="346" t="s">
        <v>14</v>
      </c>
      <c r="K5" s="346" t="s">
        <v>15</v>
      </c>
      <c r="L5" s="346" t="s">
        <v>16</v>
      </c>
      <c r="M5" s="345" t="s">
        <v>189</v>
      </c>
      <c r="N5" s="355" t="s">
        <v>231</v>
      </c>
      <c r="O5" s="345" t="s">
        <v>190</v>
      </c>
      <c r="P5" s="345" t="s">
        <v>191</v>
      </c>
      <c r="Q5" s="345" t="s">
        <v>192</v>
      </c>
      <c r="R5" s="355" t="s">
        <v>231</v>
      </c>
      <c r="S5" s="345" t="s">
        <v>193</v>
      </c>
      <c r="T5" s="347" t="s">
        <v>199</v>
      </c>
      <c r="U5" s="355" t="s">
        <v>231</v>
      </c>
      <c r="V5" s="345" t="s">
        <v>194</v>
      </c>
      <c r="W5" s="345" t="s">
        <v>195</v>
      </c>
      <c r="X5" s="346" t="s">
        <v>17</v>
      </c>
      <c r="Y5" s="346" t="s">
        <v>18</v>
      </c>
      <c r="Z5" s="345" t="s">
        <v>196</v>
      </c>
      <c r="AA5" s="345" t="s">
        <v>197</v>
      </c>
      <c r="AB5" s="345" t="s">
        <v>198</v>
      </c>
      <c r="AC5" s="344" t="s">
        <v>200</v>
      </c>
    </row>
    <row r="6" spans="1:29" ht="15">
      <c r="A6" s="2"/>
      <c r="B6" s="2"/>
      <c r="C6" s="3"/>
      <c r="D6" s="251" t="s">
        <v>228</v>
      </c>
      <c r="E6" s="252" t="s">
        <v>228</v>
      </c>
      <c r="F6" s="252" t="s">
        <v>228</v>
      </c>
      <c r="G6" s="252" t="s">
        <v>228</v>
      </c>
      <c r="H6" s="253" t="s">
        <v>228</v>
      </c>
      <c r="I6" s="349" t="s">
        <v>228</v>
      </c>
      <c r="J6" s="252" t="s">
        <v>228</v>
      </c>
      <c r="K6" s="252" t="s">
        <v>228</v>
      </c>
      <c r="L6" s="252" t="s">
        <v>228</v>
      </c>
      <c r="M6" s="252" t="s">
        <v>228</v>
      </c>
      <c r="N6" s="252" t="s">
        <v>228</v>
      </c>
      <c r="O6" s="252" t="s">
        <v>228</v>
      </c>
      <c r="P6" s="252" t="s">
        <v>228</v>
      </c>
      <c r="Q6" s="252" t="s">
        <v>228</v>
      </c>
      <c r="R6" s="252" t="s">
        <v>228</v>
      </c>
      <c r="S6" s="252" t="s">
        <v>228</v>
      </c>
      <c r="T6" s="252" t="s">
        <v>228</v>
      </c>
      <c r="U6" s="252" t="s">
        <v>228</v>
      </c>
      <c r="V6" s="252" t="s">
        <v>228</v>
      </c>
      <c r="W6" s="252" t="s">
        <v>228</v>
      </c>
      <c r="X6" s="252" t="s">
        <v>228</v>
      </c>
      <c r="Y6" s="252" t="s">
        <v>228</v>
      </c>
      <c r="Z6" s="252" t="s">
        <v>228</v>
      </c>
      <c r="AA6" s="252" t="s">
        <v>228</v>
      </c>
      <c r="AB6" s="252" t="s">
        <v>228</v>
      </c>
      <c r="AC6" s="253" t="s">
        <v>228</v>
      </c>
    </row>
    <row r="7" spans="1:29" ht="15.75" thickBot="1">
      <c r="A7" s="4"/>
      <c r="B7" s="4"/>
      <c r="C7" s="5"/>
      <c r="D7" s="350" t="s">
        <v>0</v>
      </c>
      <c r="E7" s="47" t="s">
        <v>1</v>
      </c>
      <c r="F7" s="7" t="s">
        <v>2</v>
      </c>
      <c r="G7" s="7" t="s">
        <v>3</v>
      </c>
      <c r="H7" s="8" t="s">
        <v>4</v>
      </c>
      <c r="I7" s="6" t="s">
        <v>5</v>
      </c>
      <c r="J7" s="7" t="s">
        <v>19</v>
      </c>
      <c r="K7" s="7" t="s">
        <v>201</v>
      </c>
      <c r="L7" s="7" t="s">
        <v>205</v>
      </c>
      <c r="M7" s="7" t="s">
        <v>206</v>
      </c>
      <c r="N7" s="7" t="s">
        <v>207</v>
      </c>
      <c r="O7" s="7" t="s">
        <v>208</v>
      </c>
      <c r="P7" s="7" t="s">
        <v>209</v>
      </c>
      <c r="Q7" s="7" t="s">
        <v>210</v>
      </c>
      <c r="R7" s="7" t="s">
        <v>212</v>
      </c>
      <c r="S7" s="7" t="s">
        <v>211</v>
      </c>
      <c r="T7" s="7" t="s">
        <v>213</v>
      </c>
      <c r="U7" s="44" t="s">
        <v>214</v>
      </c>
      <c r="V7" s="6" t="s">
        <v>215</v>
      </c>
      <c r="W7" s="7" t="s">
        <v>216</v>
      </c>
      <c r="X7" s="7" t="s">
        <v>217</v>
      </c>
      <c r="Y7" s="7" t="s">
        <v>218</v>
      </c>
      <c r="Z7" s="7" t="s">
        <v>219</v>
      </c>
      <c r="AA7" s="7" t="s">
        <v>220</v>
      </c>
      <c r="AB7" s="7" t="s">
        <v>221</v>
      </c>
      <c r="AC7" s="8" t="s">
        <v>222</v>
      </c>
    </row>
    <row r="8" spans="1:29" ht="16.5" customHeight="1" thickTop="1" thickBot="1">
      <c r="A8" s="23" t="s">
        <v>204</v>
      </c>
      <c r="B8" s="334"/>
      <c r="C8" s="335" t="s">
        <v>31</v>
      </c>
      <c r="D8" s="387"/>
      <c r="E8" s="388"/>
      <c r="F8" s="388"/>
      <c r="G8" s="388"/>
      <c r="H8" s="389"/>
      <c r="I8" s="390"/>
      <c r="J8" s="391"/>
      <c r="K8" s="391"/>
      <c r="L8" s="392"/>
      <c r="M8" s="392"/>
      <c r="N8" s="392"/>
      <c r="O8" s="392"/>
      <c r="P8" s="392"/>
      <c r="Q8" s="392"/>
      <c r="R8" s="392"/>
      <c r="S8" s="392"/>
      <c r="T8" s="392"/>
      <c r="U8" s="393"/>
      <c r="V8" s="394"/>
      <c r="W8" s="392"/>
      <c r="X8" s="392"/>
      <c r="Y8" s="392"/>
      <c r="Z8" s="392"/>
      <c r="AA8" s="392"/>
      <c r="AB8" s="392"/>
      <c r="AC8" s="395">
        <f>SUM(D8:M8,O8:Q8,S8:T8,V8:AB8)</f>
        <v>0</v>
      </c>
    </row>
    <row r="9" spans="1:29" ht="17.25" customHeight="1">
      <c r="A9" s="337" t="s">
        <v>225</v>
      </c>
      <c r="B9" s="338"/>
      <c r="C9" s="339" t="s">
        <v>71</v>
      </c>
      <c r="D9" s="396"/>
      <c r="E9" s="397"/>
      <c r="F9" s="397"/>
      <c r="G9" s="397"/>
      <c r="H9" s="398"/>
      <c r="I9" s="399"/>
      <c r="J9" s="400"/>
      <c r="K9" s="400"/>
      <c r="L9" s="400"/>
      <c r="M9" s="400"/>
      <c r="N9" s="400"/>
      <c r="O9" s="400"/>
      <c r="P9" s="400"/>
      <c r="Q9" s="400"/>
      <c r="R9" s="400"/>
      <c r="S9" s="401"/>
      <c r="T9" s="401"/>
      <c r="U9" s="400"/>
      <c r="V9" s="399"/>
      <c r="W9" s="400"/>
      <c r="X9" s="400"/>
      <c r="Y9" s="400"/>
      <c r="Z9" s="400"/>
      <c r="AA9" s="400"/>
      <c r="AB9" s="400"/>
      <c r="AC9" s="402">
        <f t="shared" ref="AC9:AC25" si="0">SUM(D9:M9,O9:Q9,S9:T9,V9:AB9)</f>
        <v>0</v>
      </c>
    </row>
    <row r="10" spans="1:29" ht="17.25" customHeight="1">
      <c r="A10" s="12" t="s">
        <v>315</v>
      </c>
      <c r="B10" s="13"/>
      <c r="C10" s="14" t="s">
        <v>319</v>
      </c>
      <c r="D10" s="403"/>
      <c r="E10" s="404"/>
      <c r="F10" s="404"/>
      <c r="G10" s="404"/>
      <c r="H10" s="405"/>
      <c r="I10" s="406"/>
      <c r="J10" s="407"/>
      <c r="K10" s="407"/>
      <c r="L10" s="407"/>
      <c r="M10" s="407"/>
      <c r="N10" s="407"/>
      <c r="O10" s="407"/>
      <c r="P10" s="407"/>
      <c r="Q10" s="407"/>
      <c r="R10" s="407"/>
      <c r="S10" s="408"/>
      <c r="T10" s="408"/>
      <c r="U10" s="407"/>
      <c r="V10" s="406"/>
      <c r="W10" s="407"/>
      <c r="X10" s="407"/>
      <c r="Y10" s="407"/>
      <c r="Z10" s="407"/>
      <c r="AA10" s="407"/>
      <c r="AB10" s="407"/>
      <c r="AC10" s="409">
        <f t="shared" si="0"/>
        <v>0</v>
      </c>
    </row>
    <row r="11" spans="1:29" ht="17.25" customHeight="1">
      <c r="A11" s="12" t="s">
        <v>316</v>
      </c>
      <c r="B11" s="13"/>
      <c r="C11" s="14" t="s">
        <v>320</v>
      </c>
      <c r="D11" s="403"/>
      <c r="E11" s="404"/>
      <c r="F11" s="404"/>
      <c r="G11" s="404"/>
      <c r="H11" s="405"/>
      <c r="I11" s="406"/>
      <c r="J11" s="407"/>
      <c r="K11" s="407"/>
      <c r="L11" s="407"/>
      <c r="M11" s="407"/>
      <c r="N11" s="407"/>
      <c r="O11" s="407"/>
      <c r="P11" s="407"/>
      <c r="Q11" s="407"/>
      <c r="R11" s="407"/>
      <c r="S11" s="408"/>
      <c r="T11" s="408"/>
      <c r="U11" s="407"/>
      <c r="V11" s="406"/>
      <c r="W11" s="407"/>
      <c r="X11" s="407"/>
      <c r="Y11" s="407"/>
      <c r="Z11" s="407"/>
      <c r="AA11" s="407"/>
      <c r="AB11" s="407"/>
      <c r="AC11" s="409">
        <f t="shared" si="0"/>
        <v>0</v>
      </c>
    </row>
    <row r="12" spans="1:29" ht="17.25" customHeight="1">
      <c r="A12" s="12" t="s">
        <v>317</v>
      </c>
      <c r="B12" s="13"/>
      <c r="C12" s="14" t="s">
        <v>321</v>
      </c>
      <c r="D12" s="403"/>
      <c r="E12" s="404"/>
      <c r="F12" s="404"/>
      <c r="G12" s="404"/>
      <c r="H12" s="405"/>
      <c r="I12" s="406"/>
      <c r="J12" s="407"/>
      <c r="K12" s="407"/>
      <c r="L12" s="407"/>
      <c r="M12" s="407"/>
      <c r="N12" s="407"/>
      <c r="O12" s="407"/>
      <c r="P12" s="407"/>
      <c r="Q12" s="407"/>
      <c r="R12" s="407"/>
      <c r="S12" s="408"/>
      <c r="T12" s="408"/>
      <c r="U12" s="407"/>
      <c r="V12" s="406"/>
      <c r="W12" s="407"/>
      <c r="X12" s="407"/>
      <c r="Y12" s="407"/>
      <c r="Z12" s="407"/>
      <c r="AA12" s="407"/>
      <c r="AB12" s="407"/>
      <c r="AC12" s="409">
        <f t="shared" si="0"/>
        <v>0</v>
      </c>
    </row>
    <row r="13" spans="1:29" ht="17.25" customHeight="1">
      <c r="A13" s="12" t="s">
        <v>402</v>
      </c>
      <c r="B13" s="13"/>
      <c r="C13" s="14" t="s">
        <v>322</v>
      </c>
      <c r="D13" s="403"/>
      <c r="E13" s="404"/>
      <c r="F13" s="404"/>
      <c r="G13" s="404"/>
      <c r="H13" s="405"/>
      <c r="I13" s="406"/>
      <c r="J13" s="407"/>
      <c r="K13" s="407"/>
      <c r="L13" s="407"/>
      <c r="M13" s="407"/>
      <c r="N13" s="407"/>
      <c r="O13" s="407"/>
      <c r="P13" s="407"/>
      <c r="Q13" s="407"/>
      <c r="R13" s="407"/>
      <c r="S13" s="408"/>
      <c r="T13" s="408"/>
      <c r="U13" s="407"/>
      <c r="V13" s="406"/>
      <c r="W13" s="407"/>
      <c r="X13" s="407"/>
      <c r="Y13" s="407"/>
      <c r="Z13" s="407"/>
      <c r="AA13" s="407"/>
      <c r="AB13" s="407"/>
      <c r="AC13" s="409">
        <f t="shared" si="0"/>
        <v>0</v>
      </c>
    </row>
    <row r="14" spans="1:29" ht="17.25" customHeight="1" thickBot="1">
      <c r="A14" s="56" t="s">
        <v>318</v>
      </c>
      <c r="B14" s="340"/>
      <c r="C14" s="341" t="s">
        <v>323</v>
      </c>
      <c r="D14" s="403"/>
      <c r="E14" s="404"/>
      <c r="F14" s="404"/>
      <c r="G14" s="404"/>
      <c r="H14" s="405"/>
      <c r="I14" s="410"/>
      <c r="J14" s="411"/>
      <c r="K14" s="411"/>
      <c r="L14" s="411"/>
      <c r="M14" s="411"/>
      <c r="N14" s="411"/>
      <c r="O14" s="411"/>
      <c r="P14" s="411"/>
      <c r="Q14" s="411"/>
      <c r="R14" s="411"/>
      <c r="S14" s="412"/>
      <c r="T14" s="412"/>
      <c r="U14" s="411"/>
      <c r="V14" s="410"/>
      <c r="W14" s="411"/>
      <c r="X14" s="411"/>
      <c r="Y14" s="411"/>
      <c r="Z14" s="411"/>
      <c r="AA14" s="411"/>
      <c r="AB14" s="411"/>
      <c r="AC14" s="413">
        <f t="shared" si="0"/>
        <v>0</v>
      </c>
    </row>
    <row r="15" spans="1:29" ht="15">
      <c r="A15" s="10" t="s">
        <v>226</v>
      </c>
      <c r="B15" s="11"/>
      <c r="C15" s="336" t="s">
        <v>324</v>
      </c>
      <c r="D15" s="414"/>
      <c r="E15" s="415"/>
      <c r="F15" s="415"/>
      <c r="G15" s="415"/>
      <c r="H15" s="416"/>
      <c r="I15" s="417"/>
      <c r="J15" s="418"/>
      <c r="K15" s="418"/>
      <c r="L15" s="418"/>
      <c r="M15" s="418"/>
      <c r="N15" s="418"/>
      <c r="O15" s="418"/>
      <c r="P15" s="418"/>
      <c r="Q15" s="418"/>
      <c r="R15" s="418"/>
      <c r="S15" s="419"/>
      <c r="T15" s="419"/>
      <c r="U15" s="418"/>
      <c r="V15" s="417"/>
      <c r="W15" s="418"/>
      <c r="X15" s="418"/>
      <c r="Y15" s="418"/>
      <c r="Z15" s="418"/>
      <c r="AA15" s="418"/>
      <c r="AB15" s="418"/>
      <c r="AC15" s="420">
        <f t="shared" si="0"/>
        <v>0</v>
      </c>
    </row>
    <row r="16" spans="1:29" ht="15">
      <c r="A16" s="12" t="s">
        <v>227</v>
      </c>
      <c r="B16" s="13"/>
      <c r="C16" s="14" t="s">
        <v>404</v>
      </c>
      <c r="D16" s="421"/>
      <c r="E16" s="422"/>
      <c r="F16" s="422"/>
      <c r="G16" s="422"/>
      <c r="H16" s="423"/>
      <c r="I16" s="406"/>
      <c r="J16" s="424"/>
      <c r="K16" s="424"/>
      <c r="L16" s="424"/>
      <c r="M16" s="424"/>
      <c r="N16" s="424"/>
      <c r="O16" s="424"/>
      <c r="P16" s="424"/>
      <c r="Q16" s="424"/>
      <c r="R16" s="424"/>
      <c r="S16" s="425"/>
      <c r="T16" s="425"/>
      <c r="U16" s="424"/>
      <c r="V16" s="426"/>
      <c r="W16" s="424"/>
      <c r="X16" s="424"/>
      <c r="Y16" s="424"/>
      <c r="Z16" s="424"/>
      <c r="AA16" s="424"/>
      <c r="AB16" s="424"/>
      <c r="AC16" s="409">
        <f t="shared" si="0"/>
        <v>0</v>
      </c>
    </row>
    <row r="17" spans="1:29" ht="15">
      <c r="A17" s="12" t="s">
        <v>69</v>
      </c>
      <c r="B17" s="13"/>
      <c r="C17" s="14" t="s">
        <v>325</v>
      </c>
      <c r="D17" s="403"/>
      <c r="E17" s="404"/>
      <c r="F17" s="404"/>
      <c r="G17" s="404"/>
      <c r="H17" s="405"/>
      <c r="I17" s="427"/>
      <c r="J17" s="424"/>
      <c r="K17" s="424"/>
      <c r="L17" s="424"/>
      <c r="M17" s="424"/>
      <c r="N17" s="424"/>
      <c r="O17" s="424"/>
      <c r="P17" s="424"/>
      <c r="Q17" s="424"/>
      <c r="R17" s="424"/>
      <c r="S17" s="425"/>
      <c r="T17" s="425"/>
      <c r="U17" s="424"/>
      <c r="V17" s="426"/>
      <c r="W17" s="424"/>
      <c r="X17" s="424"/>
      <c r="Y17" s="424"/>
      <c r="Z17" s="424"/>
      <c r="AA17" s="424"/>
      <c r="AB17" s="424"/>
      <c r="AC17" s="409">
        <f t="shared" si="0"/>
        <v>0</v>
      </c>
    </row>
    <row r="18" spans="1:29" ht="15">
      <c r="A18" s="12" t="s">
        <v>70</v>
      </c>
      <c r="B18" s="13"/>
      <c r="C18" s="14" t="s">
        <v>326</v>
      </c>
      <c r="D18" s="403"/>
      <c r="E18" s="404"/>
      <c r="F18" s="404"/>
      <c r="G18" s="404"/>
      <c r="H18" s="405"/>
      <c r="I18" s="427"/>
      <c r="J18" s="424"/>
      <c r="K18" s="424"/>
      <c r="L18" s="424"/>
      <c r="M18" s="424"/>
      <c r="N18" s="424"/>
      <c r="O18" s="424"/>
      <c r="P18" s="424"/>
      <c r="Q18" s="424"/>
      <c r="R18" s="424"/>
      <c r="S18" s="425"/>
      <c r="T18" s="425"/>
      <c r="U18" s="424"/>
      <c r="V18" s="426"/>
      <c r="W18" s="424"/>
      <c r="X18" s="424"/>
      <c r="Y18" s="424"/>
      <c r="Z18" s="424"/>
      <c r="AA18" s="424"/>
      <c r="AB18" s="424"/>
      <c r="AC18" s="409">
        <f t="shared" si="0"/>
        <v>0</v>
      </c>
    </row>
    <row r="19" spans="1:29" ht="15">
      <c r="A19" s="12" t="s">
        <v>223</v>
      </c>
      <c r="B19" s="13"/>
      <c r="C19" s="14" t="s">
        <v>327</v>
      </c>
      <c r="D19" s="403"/>
      <c r="E19" s="404"/>
      <c r="F19" s="404"/>
      <c r="G19" s="404"/>
      <c r="H19" s="405"/>
      <c r="I19" s="406"/>
      <c r="J19" s="407"/>
      <c r="K19" s="407"/>
      <c r="L19" s="407"/>
      <c r="M19" s="407"/>
      <c r="N19" s="407"/>
      <c r="O19" s="407"/>
      <c r="P19" s="407"/>
      <c r="Q19" s="407"/>
      <c r="R19" s="407"/>
      <c r="S19" s="408"/>
      <c r="T19" s="408"/>
      <c r="U19" s="407"/>
      <c r="V19" s="406"/>
      <c r="W19" s="407"/>
      <c r="X19" s="407"/>
      <c r="Y19" s="407"/>
      <c r="Z19" s="407"/>
      <c r="AA19" s="407"/>
      <c r="AB19" s="407"/>
      <c r="AC19" s="409">
        <f t="shared" si="0"/>
        <v>0</v>
      </c>
    </row>
    <row r="20" spans="1:29" ht="15">
      <c r="A20" s="12" t="s">
        <v>224</v>
      </c>
      <c r="B20" s="13"/>
      <c r="C20" s="14" t="s">
        <v>328</v>
      </c>
      <c r="D20" s="403"/>
      <c r="E20" s="404"/>
      <c r="F20" s="404"/>
      <c r="G20" s="404"/>
      <c r="H20" s="405"/>
      <c r="I20" s="406"/>
      <c r="J20" s="407"/>
      <c r="K20" s="407"/>
      <c r="L20" s="407"/>
      <c r="M20" s="407"/>
      <c r="N20" s="407"/>
      <c r="O20" s="407"/>
      <c r="P20" s="407"/>
      <c r="Q20" s="407"/>
      <c r="R20" s="407"/>
      <c r="S20" s="408"/>
      <c r="T20" s="408"/>
      <c r="U20" s="407"/>
      <c r="V20" s="406"/>
      <c r="W20" s="407"/>
      <c r="X20" s="407"/>
      <c r="Y20" s="407"/>
      <c r="Z20" s="407"/>
      <c r="AA20" s="407"/>
      <c r="AB20" s="407"/>
      <c r="AC20" s="409">
        <f t="shared" si="0"/>
        <v>0</v>
      </c>
    </row>
    <row r="21" spans="1:29" ht="18">
      <c r="A21" s="12" t="s">
        <v>232</v>
      </c>
      <c r="B21" s="13"/>
      <c r="C21" s="14" t="s">
        <v>329</v>
      </c>
      <c r="D21" s="428"/>
      <c r="E21" s="407"/>
      <c r="F21" s="407"/>
      <c r="G21" s="407"/>
      <c r="H21" s="429"/>
      <c r="I21" s="406"/>
      <c r="J21" s="407"/>
      <c r="K21" s="407"/>
      <c r="L21" s="407"/>
      <c r="M21" s="407"/>
      <c r="N21" s="407"/>
      <c r="O21" s="407"/>
      <c r="P21" s="407"/>
      <c r="Q21" s="407"/>
      <c r="R21" s="407"/>
      <c r="S21" s="408"/>
      <c r="T21" s="408"/>
      <c r="U21" s="407"/>
      <c r="V21" s="406"/>
      <c r="W21" s="407"/>
      <c r="X21" s="407"/>
      <c r="Y21" s="407"/>
      <c r="Z21" s="407"/>
      <c r="AA21" s="407"/>
      <c r="AB21" s="407"/>
      <c r="AC21" s="409">
        <f t="shared" si="0"/>
        <v>0</v>
      </c>
    </row>
    <row r="22" spans="1:29" ht="18">
      <c r="A22" s="12" t="s">
        <v>181</v>
      </c>
      <c r="B22" s="13"/>
      <c r="C22" s="14" t="s">
        <v>330</v>
      </c>
      <c r="D22" s="421"/>
      <c r="E22" s="422"/>
      <c r="F22" s="422"/>
      <c r="G22" s="422"/>
      <c r="H22" s="423"/>
      <c r="I22" s="406"/>
      <c r="J22" s="407"/>
      <c r="K22" s="407"/>
      <c r="L22" s="407"/>
      <c r="M22" s="407"/>
      <c r="N22" s="407"/>
      <c r="O22" s="407"/>
      <c r="P22" s="407"/>
      <c r="Q22" s="407"/>
      <c r="R22" s="407"/>
      <c r="S22" s="408"/>
      <c r="T22" s="408"/>
      <c r="U22" s="407"/>
      <c r="V22" s="406"/>
      <c r="W22" s="407"/>
      <c r="X22" s="407"/>
      <c r="Y22" s="407"/>
      <c r="Z22" s="407"/>
      <c r="AA22" s="407"/>
      <c r="AB22" s="407"/>
      <c r="AC22" s="409">
        <f t="shared" si="0"/>
        <v>0</v>
      </c>
    </row>
    <row r="23" spans="1:29" ht="15">
      <c r="A23" s="12" t="s">
        <v>403</v>
      </c>
      <c r="B23" s="13"/>
      <c r="C23" s="14" t="s">
        <v>331</v>
      </c>
      <c r="D23" s="430"/>
      <c r="E23" s="431"/>
      <c r="F23" s="431"/>
      <c r="G23" s="431"/>
      <c r="H23" s="432"/>
      <c r="I23" s="433">
        <f t="shared" ref="I23:J23" si="1">I28-I29</f>
        <v>0</v>
      </c>
      <c r="J23" s="434">
        <f t="shared" si="1"/>
        <v>0</v>
      </c>
      <c r="K23" s="434">
        <f>K28-K29</f>
        <v>0</v>
      </c>
      <c r="L23" s="434">
        <f t="shared" ref="L23:AB23" si="2">L28-L29</f>
        <v>0</v>
      </c>
      <c r="M23" s="434">
        <f t="shared" si="2"/>
        <v>0</v>
      </c>
      <c r="N23" s="434"/>
      <c r="O23" s="434">
        <f t="shared" si="2"/>
        <v>0</v>
      </c>
      <c r="P23" s="434">
        <f t="shared" si="2"/>
        <v>0</v>
      </c>
      <c r="Q23" s="434">
        <f t="shared" si="2"/>
        <v>0</v>
      </c>
      <c r="R23" s="434"/>
      <c r="S23" s="435">
        <f t="shared" si="2"/>
        <v>0</v>
      </c>
      <c r="T23" s="435">
        <f t="shared" si="2"/>
        <v>0</v>
      </c>
      <c r="U23" s="434"/>
      <c r="V23" s="433">
        <f t="shared" si="2"/>
        <v>0</v>
      </c>
      <c r="W23" s="434">
        <f t="shared" si="2"/>
        <v>0</v>
      </c>
      <c r="X23" s="434">
        <f t="shared" si="2"/>
        <v>0</v>
      </c>
      <c r="Y23" s="434">
        <f t="shared" si="2"/>
        <v>0</v>
      </c>
      <c r="Z23" s="434">
        <f t="shared" si="2"/>
        <v>0</v>
      </c>
      <c r="AA23" s="434">
        <f t="shared" si="2"/>
        <v>0</v>
      </c>
      <c r="AB23" s="434">
        <f t="shared" si="2"/>
        <v>0</v>
      </c>
      <c r="AC23" s="409">
        <f t="shared" si="0"/>
        <v>0</v>
      </c>
    </row>
    <row r="24" spans="1:29" ht="15">
      <c r="A24" s="12" t="s">
        <v>82</v>
      </c>
      <c r="B24" s="13"/>
      <c r="C24" s="14" t="s">
        <v>332</v>
      </c>
      <c r="D24" s="436">
        <f>D8+D15-D16+D21+D22</f>
        <v>0</v>
      </c>
      <c r="E24" s="437">
        <f t="shared" ref="E24:H24" si="3">E8+E15-E16+E21+E22</f>
        <v>0</v>
      </c>
      <c r="F24" s="437">
        <f t="shared" si="3"/>
        <v>0</v>
      </c>
      <c r="G24" s="437">
        <f t="shared" si="3"/>
        <v>0</v>
      </c>
      <c r="H24" s="438">
        <f t="shared" si="3"/>
        <v>0</v>
      </c>
      <c r="I24" s="437">
        <f>SUM(I9:I15,-I16,I17,-I18,-I19,-I20,I21,-I22,I23)</f>
        <v>0</v>
      </c>
      <c r="J24" s="439">
        <f t="shared" ref="J24:AB24" si="4">SUM(J8:J15,-J16,J17,-J18,-J19,-J20,J21,-J22,J23)</f>
        <v>0</v>
      </c>
      <c r="K24" s="439">
        <f t="shared" si="4"/>
        <v>0</v>
      </c>
      <c r="L24" s="439">
        <f t="shared" si="4"/>
        <v>0</v>
      </c>
      <c r="M24" s="439">
        <f t="shared" si="4"/>
        <v>0</v>
      </c>
      <c r="N24" s="439"/>
      <c r="O24" s="439">
        <f t="shared" si="4"/>
        <v>0</v>
      </c>
      <c r="P24" s="439">
        <f t="shared" si="4"/>
        <v>0</v>
      </c>
      <c r="Q24" s="439">
        <f t="shared" si="4"/>
        <v>0</v>
      </c>
      <c r="R24" s="439"/>
      <c r="S24" s="439">
        <f t="shared" si="4"/>
        <v>0</v>
      </c>
      <c r="T24" s="440">
        <f t="shared" si="4"/>
        <v>0</v>
      </c>
      <c r="U24" s="439"/>
      <c r="V24" s="437">
        <f t="shared" si="4"/>
        <v>0</v>
      </c>
      <c r="W24" s="439">
        <f t="shared" si="4"/>
        <v>0</v>
      </c>
      <c r="X24" s="439">
        <f t="shared" si="4"/>
        <v>0</v>
      </c>
      <c r="Y24" s="439">
        <f t="shared" si="4"/>
        <v>0</v>
      </c>
      <c r="Z24" s="439">
        <f t="shared" si="4"/>
        <v>0</v>
      </c>
      <c r="AA24" s="439">
        <f t="shared" si="4"/>
        <v>0</v>
      </c>
      <c r="AB24" s="439">
        <f t="shared" si="4"/>
        <v>0</v>
      </c>
      <c r="AC24" s="409">
        <f t="shared" si="0"/>
        <v>0</v>
      </c>
    </row>
    <row r="25" spans="1:29" ht="15">
      <c r="A25" s="12" t="s">
        <v>235</v>
      </c>
      <c r="B25" s="13"/>
      <c r="C25" s="14" t="s">
        <v>333</v>
      </c>
      <c r="D25" s="430"/>
      <c r="E25" s="431"/>
      <c r="F25" s="431"/>
      <c r="G25" s="431"/>
      <c r="H25" s="432"/>
      <c r="I25" s="437">
        <f>I24-I26</f>
        <v>0</v>
      </c>
      <c r="J25" s="439">
        <f t="shared" ref="J25:AB25" si="5">J24-J26</f>
        <v>0</v>
      </c>
      <c r="K25" s="439">
        <f t="shared" si="5"/>
        <v>0</v>
      </c>
      <c r="L25" s="439">
        <f t="shared" si="5"/>
        <v>0</v>
      </c>
      <c r="M25" s="439">
        <f t="shared" si="5"/>
        <v>0</v>
      </c>
      <c r="N25" s="441"/>
      <c r="O25" s="439">
        <f t="shared" si="5"/>
        <v>0</v>
      </c>
      <c r="P25" s="439">
        <f t="shared" si="5"/>
        <v>0</v>
      </c>
      <c r="Q25" s="439">
        <f t="shared" si="5"/>
        <v>0</v>
      </c>
      <c r="R25" s="441"/>
      <c r="S25" s="440">
        <f t="shared" si="5"/>
        <v>0</v>
      </c>
      <c r="T25" s="440">
        <f t="shared" si="5"/>
        <v>0</v>
      </c>
      <c r="U25" s="441"/>
      <c r="V25" s="437">
        <f t="shared" si="5"/>
        <v>0</v>
      </c>
      <c r="W25" s="439">
        <f t="shared" si="5"/>
        <v>0</v>
      </c>
      <c r="X25" s="439">
        <f t="shared" si="5"/>
        <v>0</v>
      </c>
      <c r="Y25" s="439">
        <f t="shared" si="5"/>
        <v>0</v>
      </c>
      <c r="Z25" s="439">
        <f t="shared" si="5"/>
        <v>0</v>
      </c>
      <c r="AA25" s="439">
        <f t="shared" si="5"/>
        <v>0</v>
      </c>
      <c r="AB25" s="439">
        <f t="shared" si="5"/>
        <v>0</v>
      </c>
      <c r="AC25" s="409">
        <f t="shared" si="0"/>
        <v>0</v>
      </c>
    </row>
    <row r="26" spans="1:29" ht="15.75" thickBot="1">
      <c r="A26" s="18" t="s">
        <v>20</v>
      </c>
      <c r="B26" s="19"/>
      <c r="C26" s="20" t="s">
        <v>334</v>
      </c>
      <c r="D26" s="442">
        <f>Transformation!C9+Transformation!C27+'Final consumption'!C9+'Final consumption'!C37</f>
        <v>0</v>
      </c>
      <c r="E26" s="443">
        <f>Transformation!D9+Transformation!D27+'Final consumption'!D9+'Final consumption'!D37</f>
        <v>0</v>
      </c>
      <c r="F26" s="443">
        <f>Transformation!E9+Transformation!E27+'Final consumption'!E9+'Final consumption'!E37</f>
        <v>0</v>
      </c>
      <c r="G26" s="443">
        <f>Transformation!F9+Transformation!F27+'Final consumption'!F9+'Final consumption'!F37</f>
        <v>0</v>
      </c>
      <c r="H26" s="444">
        <f>Transformation!G9+Transformation!G27+'Final consumption'!G9+'Final consumption'!G37</f>
        <v>0</v>
      </c>
      <c r="I26" s="445">
        <f>Transformation!H9+Transformation!H27+'Final consumption'!H9+'Final consumption'!H37</f>
        <v>0</v>
      </c>
      <c r="J26" s="443">
        <f>Transformation!I9+Transformation!I27+'Final consumption'!I9+'Final consumption'!I37</f>
        <v>0</v>
      </c>
      <c r="K26" s="443">
        <f>Transformation!J9+Transformation!J27+'Final consumption'!J9+'Final consumption'!J37</f>
        <v>0</v>
      </c>
      <c r="L26" s="443">
        <f>Transformation!K9+Transformation!K27+'Final consumption'!K9+'Final consumption'!K37</f>
        <v>0</v>
      </c>
      <c r="M26" s="443">
        <f>Transformation!L9+Transformation!L27+'Final consumption'!L9+'Final consumption'!L37</f>
        <v>0</v>
      </c>
      <c r="N26" s="446"/>
      <c r="O26" s="443">
        <f>Transformation!M9+Transformation!M27+'Final consumption'!M9+'Final consumption'!M37</f>
        <v>0</v>
      </c>
      <c r="P26" s="443">
        <f>Transformation!N9+Transformation!N27+'Final consumption'!N9+'Final consumption'!N37</f>
        <v>0</v>
      </c>
      <c r="Q26" s="443">
        <f>Transformation!O9+Transformation!O27+'Final consumption'!O9+'Final consumption'!O37</f>
        <v>0</v>
      </c>
      <c r="R26" s="446"/>
      <c r="S26" s="447">
        <f>Transformation!P9+Transformation!P27+'Final consumption'!P9+'Final consumption'!P37</f>
        <v>0</v>
      </c>
      <c r="T26" s="447">
        <f>Transformation!Q9+Transformation!Q27+'Final consumption'!Q9+'Final consumption'!Q37</f>
        <v>0</v>
      </c>
      <c r="U26" s="446"/>
      <c r="V26" s="445">
        <f>Transformation!R9+Transformation!R27+'Final consumption'!R9+'Final consumption'!R37</f>
        <v>0</v>
      </c>
      <c r="W26" s="445">
        <f>Transformation!S9+Transformation!S27+'Final consumption'!S9+'Final consumption'!S37</f>
        <v>0</v>
      </c>
      <c r="X26" s="445">
        <f>Transformation!T9+Transformation!T27+'Final consumption'!T9+'Final consumption'!T37</f>
        <v>0</v>
      </c>
      <c r="Y26" s="445">
        <f>Transformation!U9+Transformation!U27+'Final consumption'!U9+'Final consumption'!U37</f>
        <v>0</v>
      </c>
      <c r="Z26" s="445">
        <f>Transformation!V9+Transformation!V27+'Final consumption'!V9+'Final consumption'!V37</f>
        <v>0</v>
      </c>
      <c r="AA26" s="445">
        <f>Transformation!W9+Transformation!W27+'Final consumption'!W9+'Final consumption'!W37</f>
        <v>0</v>
      </c>
      <c r="AB26" s="445">
        <f>Transformation!X9+Transformation!X27+'Final consumption'!X9+'Final consumption'!X37</f>
        <v>0</v>
      </c>
      <c r="AC26" s="444">
        <f>Transformation!Y9+Transformation!Y27+'Final consumption'!Y9+'Final consumption'!Y37</f>
        <v>0</v>
      </c>
    </row>
    <row r="27" spans="1:29" ht="16.5" thickTop="1" thickBot="1">
      <c r="A27" s="21" t="s">
        <v>7</v>
      </c>
      <c r="B27" s="21"/>
      <c r="C27" s="22"/>
      <c r="D27" s="448"/>
      <c r="E27" s="448"/>
      <c r="F27" s="448"/>
      <c r="G27" s="448"/>
      <c r="H27" s="448"/>
      <c r="I27" s="448"/>
      <c r="J27" s="448"/>
      <c r="K27" s="448"/>
      <c r="L27" s="448"/>
      <c r="M27" s="448"/>
      <c r="N27" s="448"/>
      <c r="O27" s="448"/>
      <c r="P27" s="448"/>
      <c r="Q27" s="448"/>
      <c r="R27" s="448"/>
      <c r="S27" s="448"/>
      <c r="T27" s="449"/>
      <c r="U27" s="449"/>
      <c r="V27" s="448"/>
      <c r="W27" s="448"/>
      <c r="X27" s="448"/>
      <c r="Y27" s="448"/>
      <c r="Z27" s="448"/>
      <c r="AA27" s="448"/>
      <c r="AB27" s="448"/>
      <c r="AC27" s="448"/>
    </row>
    <row r="28" spans="1:29" ht="15.75" thickTop="1">
      <c r="A28" s="536" t="s">
        <v>237</v>
      </c>
      <c r="B28" s="24" t="s">
        <v>8</v>
      </c>
      <c r="C28" s="25" t="s">
        <v>335</v>
      </c>
      <c r="D28" s="450"/>
      <c r="E28" s="451"/>
      <c r="F28" s="451"/>
      <c r="G28" s="452"/>
      <c r="H28" s="453"/>
      <c r="I28" s="454"/>
      <c r="J28" s="455"/>
      <c r="K28" s="455"/>
      <c r="L28" s="455"/>
      <c r="M28" s="455"/>
      <c r="N28" s="455"/>
      <c r="O28" s="455"/>
      <c r="P28" s="455"/>
      <c r="Q28" s="455"/>
      <c r="R28" s="455"/>
      <c r="S28" s="456"/>
      <c r="T28" s="456"/>
      <c r="U28" s="455"/>
      <c r="V28" s="454"/>
      <c r="W28" s="455"/>
      <c r="X28" s="455"/>
      <c r="Y28" s="455"/>
      <c r="Z28" s="455"/>
      <c r="AA28" s="455"/>
      <c r="AB28" s="455"/>
      <c r="AC28" s="457">
        <f t="shared" ref="AC28:AC29" si="6">SUM(D28:M28,O28:Q28,S28:T28,V28:AB28)</f>
        <v>0</v>
      </c>
    </row>
    <row r="29" spans="1:29" ht="15.75" thickBot="1">
      <c r="A29" s="537"/>
      <c r="B29" s="27" t="s">
        <v>9</v>
      </c>
      <c r="C29" s="28" t="s">
        <v>336</v>
      </c>
      <c r="D29" s="458"/>
      <c r="E29" s="459"/>
      <c r="F29" s="459"/>
      <c r="G29" s="460"/>
      <c r="H29" s="461"/>
      <c r="I29" s="462"/>
      <c r="J29" s="463"/>
      <c r="K29" s="463"/>
      <c r="L29" s="463"/>
      <c r="M29" s="463"/>
      <c r="N29" s="463"/>
      <c r="O29" s="463"/>
      <c r="P29" s="463"/>
      <c r="Q29" s="463"/>
      <c r="R29" s="463"/>
      <c r="S29" s="464"/>
      <c r="T29" s="464"/>
      <c r="U29" s="463"/>
      <c r="V29" s="462"/>
      <c r="W29" s="463"/>
      <c r="X29" s="463"/>
      <c r="Y29" s="463"/>
      <c r="Z29" s="463"/>
      <c r="AA29" s="463"/>
      <c r="AB29" s="463"/>
      <c r="AC29" s="465">
        <f t="shared" si="6"/>
        <v>0</v>
      </c>
    </row>
    <row r="30" spans="1:29" ht="15.75" thickTop="1">
      <c r="A30" s="342"/>
      <c r="B30" s="343"/>
      <c r="C30" s="244"/>
      <c r="D30" s="466"/>
      <c r="E30" s="466"/>
      <c r="F30" s="466"/>
      <c r="G30" s="466"/>
      <c r="H30" s="466"/>
      <c r="I30" s="467"/>
      <c r="J30" s="467"/>
      <c r="K30" s="467"/>
      <c r="L30" s="467"/>
      <c r="M30" s="467"/>
      <c r="N30" s="467"/>
      <c r="O30" s="467"/>
      <c r="P30" s="467"/>
      <c r="Q30" s="467"/>
      <c r="R30" s="467"/>
      <c r="S30" s="467"/>
      <c r="T30" s="468"/>
      <c r="U30" s="468"/>
      <c r="V30" s="467"/>
      <c r="W30" s="467"/>
      <c r="X30" s="467"/>
      <c r="Y30" s="467"/>
      <c r="Z30" s="467"/>
      <c r="AA30" s="467"/>
      <c r="AB30" s="467"/>
      <c r="AC30" s="469"/>
    </row>
    <row r="31" spans="1:29" ht="15.75" thickBot="1">
      <c r="A31" s="21" t="s">
        <v>10</v>
      </c>
      <c r="B31" s="21"/>
      <c r="C31" s="22"/>
      <c r="D31" s="470" t="s">
        <v>295</v>
      </c>
      <c r="E31" s="470" t="s">
        <v>291</v>
      </c>
      <c r="F31" s="448"/>
      <c r="G31" s="448"/>
      <c r="H31" s="448"/>
      <c r="I31" s="448"/>
      <c r="J31" s="448"/>
      <c r="K31" s="471"/>
      <c r="L31" s="448"/>
      <c r="M31" s="472"/>
      <c r="N31" s="472"/>
      <c r="O31" s="472"/>
      <c r="P31" s="472"/>
      <c r="Q31" s="472"/>
      <c r="R31" s="472"/>
      <c r="S31" s="472"/>
      <c r="T31" s="473"/>
      <c r="U31" s="473"/>
      <c r="V31" s="472"/>
      <c r="W31" s="472"/>
      <c r="X31" s="472"/>
      <c r="Y31" s="472"/>
      <c r="Z31" s="472"/>
      <c r="AA31" s="472"/>
      <c r="AB31" s="474"/>
      <c r="AC31" s="475"/>
    </row>
    <row r="32" spans="1:29" ht="15.75" thickTop="1">
      <c r="A32" s="9" t="s">
        <v>236</v>
      </c>
      <c r="B32" s="31"/>
      <c r="C32" s="25" t="s">
        <v>337</v>
      </c>
      <c r="D32" s="450"/>
      <c r="E32" s="451"/>
      <c r="F32" s="451"/>
      <c r="G32" s="451"/>
      <c r="H32" s="453"/>
      <c r="I32" s="454"/>
      <c r="J32" s="455"/>
      <c r="K32" s="476"/>
      <c r="L32" s="477"/>
      <c r="M32" s="477"/>
      <c r="N32" s="477"/>
      <c r="O32" s="477"/>
      <c r="P32" s="477"/>
      <c r="Q32" s="477"/>
      <c r="R32" s="477"/>
      <c r="S32" s="476"/>
      <c r="T32" s="476"/>
      <c r="U32" s="477"/>
      <c r="V32" s="478"/>
      <c r="W32" s="477"/>
      <c r="X32" s="477"/>
      <c r="Y32" s="477"/>
      <c r="Z32" s="477"/>
      <c r="AA32" s="477"/>
      <c r="AB32" s="479"/>
      <c r="AC32" s="475"/>
    </row>
    <row r="33" spans="1:29" ht="15">
      <c r="A33" s="12" t="s">
        <v>11</v>
      </c>
      <c r="B33" s="13"/>
      <c r="C33" s="32" t="s">
        <v>338</v>
      </c>
      <c r="D33" s="480"/>
      <c r="E33" s="404"/>
      <c r="F33" s="404"/>
      <c r="G33" s="404"/>
      <c r="H33" s="405"/>
      <c r="I33" s="406"/>
      <c r="J33" s="407"/>
      <c r="K33" s="408"/>
      <c r="L33" s="407"/>
      <c r="M33" s="407"/>
      <c r="N33" s="407"/>
      <c r="O33" s="407"/>
      <c r="P33" s="407"/>
      <c r="Q33" s="407"/>
      <c r="R33" s="407"/>
      <c r="S33" s="408"/>
      <c r="T33" s="408"/>
      <c r="U33" s="407"/>
      <c r="V33" s="406"/>
      <c r="W33" s="407"/>
      <c r="X33" s="407"/>
      <c r="Y33" s="407"/>
      <c r="Z33" s="407"/>
      <c r="AA33" s="407"/>
      <c r="AB33" s="429"/>
      <c r="AC33" s="475"/>
    </row>
    <row r="34" spans="1:29" ht="15">
      <c r="A34" s="12" t="s">
        <v>12</v>
      </c>
      <c r="B34" s="13"/>
      <c r="C34" s="32" t="s">
        <v>339</v>
      </c>
      <c r="D34" s="480"/>
      <c r="E34" s="404"/>
      <c r="F34" s="404"/>
      <c r="G34" s="404"/>
      <c r="H34" s="405"/>
      <c r="I34" s="406"/>
      <c r="J34" s="407"/>
      <c r="K34" s="408"/>
      <c r="L34" s="407"/>
      <c r="M34" s="407"/>
      <c r="N34" s="407"/>
      <c r="O34" s="407"/>
      <c r="P34" s="407"/>
      <c r="Q34" s="407"/>
      <c r="R34" s="407"/>
      <c r="S34" s="408"/>
      <c r="T34" s="408"/>
      <c r="U34" s="407"/>
      <c r="V34" s="406"/>
      <c r="W34" s="407"/>
      <c r="X34" s="407"/>
      <c r="Y34" s="407"/>
      <c r="Z34" s="407"/>
      <c r="AA34" s="407"/>
      <c r="AB34" s="429"/>
      <c r="AC34" s="475"/>
    </row>
    <row r="35" spans="1:29" ht="15.75" thickBot="1">
      <c r="A35" s="18" t="s">
        <v>13</v>
      </c>
      <c r="B35" s="19"/>
      <c r="C35" s="28" t="s">
        <v>340</v>
      </c>
      <c r="D35" s="481"/>
      <c r="E35" s="482"/>
      <c r="F35" s="482"/>
      <c r="G35" s="482"/>
      <c r="H35" s="483"/>
      <c r="I35" s="484"/>
      <c r="J35" s="485"/>
      <c r="K35" s="486"/>
      <c r="L35" s="485"/>
      <c r="M35" s="485"/>
      <c r="N35" s="485"/>
      <c r="O35" s="485"/>
      <c r="P35" s="485"/>
      <c r="Q35" s="485"/>
      <c r="R35" s="485"/>
      <c r="S35" s="486"/>
      <c r="T35" s="486"/>
      <c r="U35" s="485"/>
      <c r="V35" s="484"/>
      <c r="W35" s="485"/>
      <c r="X35" s="485"/>
      <c r="Y35" s="485"/>
      <c r="Z35" s="485"/>
      <c r="AA35" s="485"/>
      <c r="AB35" s="487"/>
      <c r="AC35" s="475"/>
    </row>
    <row r="36" spans="1:29" ht="15.75" thickTop="1">
      <c r="A36" s="2"/>
      <c r="B36" s="2"/>
      <c r="C36" s="244"/>
      <c r="D36" s="467"/>
      <c r="E36" s="467"/>
      <c r="F36" s="467"/>
      <c r="G36" s="467"/>
      <c r="H36" s="467"/>
      <c r="I36" s="488"/>
      <c r="J36" s="488"/>
      <c r="K36" s="488"/>
      <c r="L36" s="488"/>
      <c r="M36" s="488"/>
      <c r="N36" s="488"/>
      <c r="O36" s="488"/>
      <c r="P36" s="488"/>
      <c r="Q36" s="488"/>
      <c r="R36" s="488"/>
      <c r="S36" s="488"/>
      <c r="T36" s="489"/>
      <c r="U36" s="490"/>
      <c r="V36" s="488"/>
      <c r="W36" s="488"/>
      <c r="X36" s="488"/>
      <c r="Y36" s="488"/>
      <c r="Z36" s="488"/>
      <c r="AA36" s="488"/>
      <c r="AB36" s="488"/>
      <c r="AC36" s="475"/>
    </row>
    <row r="37" spans="1:29" ht="15.75" thickBot="1">
      <c r="A37" s="21" t="s">
        <v>33</v>
      </c>
      <c r="B37" s="21"/>
      <c r="C37" s="22"/>
      <c r="D37" s="470" t="s">
        <v>295</v>
      </c>
      <c r="E37" s="491" t="s">
        <v>297</v>
      </c>
      <c r="F37" s="471"/>
      <c r="G37" s="471"/>
      <c r="H37" s="471"/>
      <c r="I37" s="448"/>
      <c r="J37" s="448"/>
      <c r="K37" s="492"/>
      <c r="L37" s="492"/>
      <c r="M37" s="492"/>
      <c r="N37" s="492"/>
      <c r="O37" s="492"/>
      <c r="P37" s="492"/>
      <c r="Q37" s="492"/>
      <c r="R37" s="492"/>
      <c r="S37" s="492"/>
      <c r="T37" s="493"/>
      <c r="U37" s="494"/>
      <c r="V37" s="492"/>
      <c r="W37" s="492"/>
      <c r="X37" s="492"/>
      <c r="Y37" s="492"/>
      <c r="Z37" s="492"/>
      <c r="AA37" s="492"/>
      <c r="AB37" s="495" t="s">
        <v>34</v>
      </c>
      <c r="AC37" s="492"/>
    </row>
    <row r="38" spans="1:29" ht="16.5" thickTop="1" thickBot="1">
      <c r="A38" s="37"/>
      <c r="B38" s="38"/>
      <c r="C38" s="39" t="s">
        <v>341</v>
      </c>
      <c r="D38" s="496"/>
      <c r="E38" s="497"/>
      <c r="F38" s="497"/>
      <c r="G38" s="497"/>
      <c r="H38" s="498"/>
      <c r="I38" s="499"/>
      <c r="J38" s="500"/>
      <c r="K38" s="497"/>
      <c r="L38" s="501"/>
      <c r="M38" s="502"/>
      <c r="N38" s="502"/>
      <c r="O38" s="502"/>
      <c r="P38" s="502"/>
      <c r="Q38" s="502"/>
      <c r="R38" s="502"/>
      <c r="S38" s="503"/>
      <c r="T38" s="503"/>
      <c r="U38" s="502"/>
      <c r="V38" s="501"/>
      <c r="W38" s="502"/>
      <c r="X38" s="502"/>
      <c r="Y38" s="502"/>
      <c r="Z38" s="502"/>
      <c r="AA38" s="502"/>
      <c r="AB38" s="504"/>
      <c r="AC38" s="492"/>
    </row>
    <row r="39" spans="1:29" ht="14.25" thickTop="1">
      <c r="D39" s="505"/>
      <c r="E39" s="505"/>
      <c r="F39" s="505"/>
      <c r="G39" s="505"/>
      <c r="H39" s="505"/>
      <c r="I39" s="505"/>
      <c r="J39" s="505"/>
      <c r="K39" s="505"/>
      <c r="L39" s="505"/>
      <c r="M39" s="505"/>
      <c r="N39" s="505"/>
      <c r="O39" s="505"/>
      <c r="P39" s="505"/>
      <c r="Q39" s="505"/>
      <c r="R39" s="505"/>
      <c r="S39" s="505"/>
      <c r="T39" s="505"/>
      <c r="U39" s="505"/>
      <c r="V39" s="505"/>
      <c r="W39" s="505"/>
      <c r="X39" s="505"/>
      <c r="Y39" s="505"/>
      <c r="Z39" s="505"/>
      <c r="AA39" s="505"/>
      <c r="AB39" s="505"/>
      <c r="AC39" s="505"/>
    </row>
    <row r="40" spans="1:29" ht="14.25" thickBot="1">
      <c r="D40" s="505"/>
      <c r="E40" s="505"/>
      <c r="F40" s="505"/>
      <c r="G40" s="505"/>
      <c r="H40" s="505"/>
      <c r="I40" s="505"/>
      <c r="J40" s="505"/>
      <c r="K40" s="505"/>
      <c r="L40" s="505"/>
      <c r="M40" s="505"/>
      <c r="N40" s="505"/>
      <c r="O40" s="505"/>
      <c r="P40" s="505"/>
      <c r="Q40" s="505"/>
      <c r="R40" s="505"/>
      <c r="S40" s="505"/>
      <c r="T40" s="505"/>
      <c r="U40" s="505"/>
      <c r="V40" s="505"/>
      <c r="W40" s="505"/>
      <c r="X40" s="505"/>
      <c r="Y40" s="505"/>
      <c r="Z40" s="505"/>
      <c r="AA40" s="505"/>
      <c r="AB40" s="505"/>
      <c r="AC40" s="505"/>
    </row>
    <row r="41" spans="1:29" s="127" customFormat="1" ht="31.5" thickTop="1" thickBot="1">
      <c r="A41" s="135" t="s">
        <v>83</v>
      </c>
      <c r="B41" s="136"/>
      <c r="C41" s="137">
        <v>27</v>
      </c>
      <c r="D41" s="506">
        <v>270900</v>
      </c>
      <c r="E41" s="507" t="s">
        <v>84</v>
      </c>
      <c r="F41" s="507"/>
      <c r="G41" s="507"/>
      <c r="H41" s="508"/>
      <c r="I41" s="509" t="s">
        <v>85</v>
      </c>
      <c r="J41" s="507" t="s">
        <v>85</v>
      </c>
      <c r="K41" s="510" t="s">
        <v>86</v>
      </c>
      <c r="L41" s="507" t="s">
        <v>84</v>
      </c>
      <c r="M41" s="507" t="s">
        <v>84</v>
      </c>
      <c r="N41" s="507"/>
      <c r="O41" s="507" t="s">
        <v>84</v>
      </c>
      <c r="P41" s="507" t="s">
        <v>84</v>
      </c>
      <c r="Q41" s="511" t="s">
        <v>87</v>
      </c>
      <c r="R41" s="507"/>
      <c r="S41" s="511" t="s">
        <v>87</v>
      </c>
      <c r="T41" s="512" t="s">
        <v>87</v>
      </c>
      <c r="U41" s="511"/>
      <c r="V41" s="511" t="s">
        <v>87</v>
      </c>
      <c r="W41" s="507" t="s">
        <v>87</v>
      </c>
      <c r="X41" s="507" t="s">
        <v>87</v>
      </c>
      <c r="Y41" s="513" t="s">
        <v>88</v>
      </c>
      <c r="Z41" s="513" t="s">
        <v>89</v>
      </c>
      <c r="AA41" s="513" t="s">
        <v>90</v>
      </c>
      <c r="AB41" s="514" t="s">
        <v>91</v>
      </c>
      <c r="AC41" s="515"/>
    </row>
    <row r="42" spans="1:29" ht="14.25" thickTop="1">
      <c r="D42" s="505"/>
      <c r="E42" s="505"/>
      <c r="F42" s="505"/>
      <c r="G42" s="505"/>
      <c r="H42" s="505"/>
      <c r="I42" s="505"/>
      <c r="J42" s="505"/>
      <c r="K42" s="505"/>
      <c r="L42" s="505"/>
      <c r="M42" s="505"/>
      <c r="N42" s="505"/>
      <c r="O42" s="505"/>
      <c r="P42" s="505"/>
      <c r="Q42" s="505"/>
      <c r="R42" s="505"/>
      <c r="S42" s="505"/>
      <c r="T42" s="505"/>
      <c r="U42" s="505"/>
      <c r="V42" s="505"/>
      <c r="W42" s="505"/>
      <c r="X42" s="505"/>
      <c r="Y42" s="505"/>
      <c r="Z42" s="505"/>
      <c r="AA42" s="505"/>
      <c r="AB42" s="505"/>
      <c r="AC42" s="505"/>
    </row>
    <row r="43" spans="1:29" ht="14.25">
      <c r="A43" s="117" t="s">
        <v>100</v>
      </c>
      <c r="D43" s="505"/>
      <c r="E43" s="505"/>
      <c r="F43" s="505"/>
      <c r="G43" s="505"/>
      <c r="H43" s="505"/>
      <c r="I43" s="505"/>
      <c r="J43" s="505"/>
      <c r="K43" s="505"/>
      <c r="L43" s="505"/>
      <c r="M43" s="505"/>
      <c r="N43" s="505"/>
      <c r="O43" s="505"/>
      <c r="P43" s="505"/>
      <c r="Q43" s="505"/>
      <c r="R43" s="505"/>
      <c r="S43" s="505"/>
      <c r="T43" s="505"/>
      <c r="U43" s="505"/>
      <c r="V43" s="505"/>
      <c r="W43" s="505"/>
      <c r="X43" s="505"/>
      <c r="Y43" s="505"/>
      <c r="Z43" s="505"/>
      <c r="AA43" s="505"/>
      <c r="AB43" s="505"/>
      <c r="AC43" s="505"/>
    </row>
  </sheetData>
  <mergeCells count="3">
    <mergeCell ref="A28:A29"/>
    <mergeCell ref="D4:H4"/>
    <mergeCell ref="I4:AC4"/>
  </mergeCells>
  <phoneticPr fontId="2"/>
  <dataValidations count="1">
    <dataValidation type="list" allowBlank="1" showInputMessage="1" showErrorMessage="1" sqref="A5">
      <formula1>$A$77:$A$81</formula1>
    </dataValidation>
  </dataValidations>
  <pageMargins left="0.75" right="0.93" top="0.49" bottom="0.52" header="0.51200000000000001" footer="0.51200000000000001"/>
  <pageSetup paperSize="9" scale="75" orientation="landscape" r:id="rId1"/>
  <headerFooter alignWithMargins="0"/>
  <extLst>
    <ext xmlns:x14="http://schemas.microsoft.com/office/spreadsheetml/2009/9/main" uri="{CCE6A557-97BC-4b89-ADB6-D9C93CAAB3DF}">
      <x14:dataValidations xmlns:xm="http://schemas.microsoft.com/office/excel/2006/main" count="3">
        <x14:dataValidation type="list" allowBlank="1" showInputMessage="1" showErrorMessage="1">
          <x14:formula1>
            <xm:f>Units!$A$21:$A$28</xm:f>
          </x14:formula1>
          <xm:sqref>E31</xm:sqref>
        </x14:dataValidation>
        <x14:dataValidation type="list" allowBlank="1" showInputMessage="1" showErrorMessage="1">
          <x14:formula1>
            <xm:f>Units!$A$31:$A$34</xm:f>
          </x14:formula1>
          <xm:sqref>E37</xm:sqref>
        </x14:dataValidation>
        <x14:dataValidation type="list" allowBlank="1" showInputMessage="1" showErrorMessage="1">
          <x14:formula1>
            <xm:f>Units!$B$4:$B$8</xm:f>
          </x14:formula1>
          <xm:sqref>D6:AC6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84"/>
  <sheetViews>
    <sheetView zoomScale="80" zoomScaleNormal="80" workbookViewId="0">
      <pane xSplit="3" ySplit="9" topLeftCell="D10" activePane="bottomRight" state="frozen"/>
      <selection pane="topRight" activeCell="D1" sqref="D1"/>
      <selection pane="bottomLeft" activeCell="A10" sqref="A10"/>
      <selection pane="bottomRight" activeCell="G12" sqref="G12"/>
    </sheetView>
  </sheetViews>
  <sheetFormatPr defaultRowHeight="15"/>
  <cols>
    <col min="1" max="1" width="9" style="260"/>
    <col min="2" max="2" width="19.5" style="260" customWidth="1"/>
    <col min="3" max="3" width="3.625" style="260" customWidth="1"/>
    <col min="4" max="28" width="12.625" style="260" customWidth="1"/>
    <col min="29" max="256" width="9" style="260"/>
    <col min="257" max="257" width="19.5" style="260" customWidth="1"/>
    <col min="258" max="258" width="3.625" style="260" customWidth="1"/>
    <col min="259" max="264" width="11.25" style="260" customWidth="1"/>
    <col min="265" max="274" width="9.625" style="260" customWidth="1"/>
    <col min="275" max="512" width="9" style="260"/>
    <col min="513" max="513" width="19.5" style="260" customWidth="1"/>
    <col min="514" max="514" width="3.625" style="260" customWidth="1"/>
    <col min="515" max="520" width="11.25" style="260" customWidth="1"/>
    <col min="521" max="530" width="9.625" style="260" customWidth="1"/>
    <col min="531" max="768" width="9" style="260"/>
    <col min="769" max="769" width="19.5" style="260" customWidth="1"/>
    <col min="770" max="770" width="3.625" style="260" customWidth="1"/>
    <col min="771" max="776" width="11.25" style="260" customWidth="1"/>
    <col min="777" max="786" width="9.625" style="260" customWidth="1"/>
    <col min="787" max="1024" width="9" style="260"/>
    <col min="1025" max="1025" width="19.5" style="260" customWidth="1"/>
    <col min="1026" max="1026" width="3.625" style="260" customWidth="1"/>
    <col min="1027" max="1032" width="11.25" style="260" customWidth="1"/>
    <col min="1033" max="1042" width="9.625" style="260" customWidth="1"/>
    <col min="1043" max="1280" width="9" style="260"/>
    <col min="1281" max="1281" width="19.5" style="260" customWidth="1"/>
    <col min="1282" max="1282" width="3.625" style="260" customWidth="1"/>
    <col min="1283" max="1288" width="11.25" style="260" customWidth="1"/>
    <col min="1289" max="1298" width="9.625" style="260" customWidth="1"/>
    <col min="1299" max="1536" width="9" style="260"/>
    <col min="1537" max="1537" width="19.5" style="260" customWidth="1"/>
    <col min="1538" max="1538" width="3.625" style="260" customWidth="1"/>
    <col min="1539" max="1544" width="11.25" style="260" customWidth="1"/>
    <col min="1545" max="1554" width="9.625" style="260" customWidth="1"/>
    <col min="1555" max="1792" width="9" style="260"/>
    <col min="1793" max="1793" width="19.5" style="260" customWidth="1"/>
    <col min="1794" max="1794" width="3.625" style="260" customWidth="1"/>
    <col min="1795" max="1800" width="11.25" style="260" customWidth="1"/>
    <col min="1801" max="1810" width="9.625" style="260" customWidth="1"/>
    <col min="1811" max="2048" width="9" style="260"/>
    <col min="2049" max="2049" width="19.5" style="260" customWidth="1"/>
    <col min="2050" max="2050" width="3.625" style="260" customWidth="1"/>
    <col min="2051" max="2056" width="11.25" style="260" customWidth="1"/>
    <col min="2057" max="2066" width="9.625" style="260" customWidth="1"/>
    <col min="2067" max="2304" width="9" style="260"/>
    <col min="2305" max="2305" width="19.5" style="260" customWidth="1"/>
    <col min="2306" max="2306" width="3.625" style="260" customWidth="1"/>
    <col min="2307" max="2312" width="11.25" style="260" customWidth="1"/>
    <col min="2313" max="2322" width="9.625" style="260" customWidth="1"/>
    <col min="2323" max="2560" width="9" style="260"/>
    <col min="2561" max="2561" width="19.5" style="260" customWidth="1"/>
    <col min="2562" max="2562" width="3.625" style="260" customWidth="1"/>
    <col min="2563" max="2568" width="11.25" style="260" customWidth="1"/>
    <col min="2569" max="2578" width="9.625" style="260" customWidth="1"/>
    <col min="2579" max="2816" width="9" style="260"/>
    <col min="2817" max="2817" width="19.5" style="260" customWidth="1"/>
    <col min="2818" max="2818" width="3.625" style="260" customWidth="1"/>
    <col min="2819" max="2824" width="11.25" style="260" customWidth="1"/>
    <col min="2825" max="2834" width="9.625" style="260" customWidth="1"/>
    <col min="2835" max="3072" width="9" style="260"/>
    <col min="3073" max="3073" width="19.5" style="260" customWidth="1"/>
    <col min="3074" max="3074" width="3.625" style="260" customWidth="1"/>
    <col min="3075" max="3080" width="11.25" style="260" customWidth="1"/>
    <col min="3081" max="3090" width="9.625" style="260" customWidth="1"/>
    <col min="3091" max="3328" width="9" style="260"/>
    <col min="3329" max="3329" width="19.5" style="260" customWidth="1"/>
    <col min="3330" max="3330" width="3.625" style="260" customWidth="1"/>
    <col min="3331" max="3336" width="11.25" style="260" customWidth="1"/>
    <col min="3337" max="3346" width="9.625" style="260" customWidth="1"/>
    <col min="3347" max="3584" width="9" style="260"/>
    <col min="3585" max="3585" width="19.5" style="260" customWidth="1"/>
    <col min="3586" max="3586" width="3.625" style="260" customWidth="1"/>
    <col min="3587" max="3592" width="11.25" style="260" customWidth="1"/>
    <col min="3593" max="3602" width="9.625" style="260" customWidth="1"/>
    <col min="3603" max="3840" width="9" style="260"/>
    <col min="3841" max="3841" width="19.5" style="260" customWidth="1"/>
    <col min="3842" max="3842" width="3.625" style="260" customWidth="1"/>
    <col min="3843" max="3848" width="11.25" style="260" customWidth="1"/>
    <col min="3849" max="3858" width="9.625" style="260" customWidth="1"/>
    <col min="3859" max="4096" width="9" style="260"/>
    <col min="4097" max="4097" width="19.5" style="260" customWidth="1"/>
    <col min="4098" max="4098" width="3.625" style="260" customWidth="1"/>
    <col min="4099" max="4104" width="11.25" style="260" customWidth="1"/>
    <col min="4105" max="4114" width="9.625" style="260" customWidth="1"/>
    <col min="4115" max="4352" width="9" style="260"/>
    <col min="4353" max="4353" width="19.5" style="260" customWidth="1"/>
    <col min="4354" max="4354" width="3.625" style="260" customWidth="1"/>
    <col min="4355" max="4360" width="11.25" style="260" customWidth="1"/>
    <col min="4361" max="4370" width="9.625" style="260" customWidth="1"/>
    <col min="4371" max="4608" width="9" style="260"/>
    <col min="4609" max="4609" width="19.5" style="260" customWidth="1"/>
    <col min="4610" max="4610" width="3.625" style="260" customWidth="1"/>
    <col min="4611" max="4616" width="11.25" style="260" customWidth="1"/>
    <col min="4617" max="4626" width="9.625" style="260" customWidth="1"/>
    <col min="4627" max="4864" width="9" style="260"/>
    <col min="4865" max="4865" width="19.5" style="260" customWidth="1"/>
    <col min="4866" max="4866" width="3.625" style="260" customWidth="1"/>
    <col min="4867" max="4872" width="11.25" style="260" customWidth="1"/>
    <col min="4873" max="4882" width="9.625" style="260" customWidth="1"/>
    <col min="4883" max="5120" width="9" style="260"/>
    <col min="5121" max="5121" width="19.5" style="260" customWidth="1"/>
    <col min="5122" max="5122" width="3.625" style="260" customWidth="1"/>
    <col min="5123" max="5128" width="11.25" style="260" customWidth="1"/>
    <col min="5129" max="5138" width="9.625" style="260" customWidth="1"/>
    <col min="5139" max="5376" width="9" style="260"/>
    <col min="5377" max="5377" width="19.5" style="260" customWidth="1"/>
    <col min="5378" max="5378" width="3.625" style="260" customWidth="1"/>
    <col min="5379" max="5384" width="11.25" style="260" customWidth="1"/>
    <col min="5385" max="5394" width="9.625" style="260" customWidth="1"/>
    <col min="5395" max="5632" width="9" style="260"/>
    <col min="5633" max="5633" width="19.5" style="260" customWidth="1"/>
    <col min="5634" max="5634" width="3.625" style="260" customWidth="1"/>
    <col min="5635" max="5640" width="11.25" style="260" customWidth="1"/>
    <col min="5641" max="5650" width="9.625" style="260" customWidth="1"/>
    <col min="5651" max="5888" width="9" style="260"/>
    <col min="5889" max="5889" width="19.5" style="260" customWidth="1"/>
    <col min="5890" max="5890" width="3.625" style="260" customWidth="1"/>
    <col min="5891" max="5896" width="11.25" style="260" customWidth="1"/>
    <col min="5897" max="5906" width="9.625" style="260" customWidth="1"/>
    <col min="5907" max="6144" width="9" style="260"/>
    <col min="6145" max="6145" width="19.5" style="260" customWidth="1"/>
    <col min="6146" max="6146" width="3.625" style="260" customWidth="1"/>
    <col min="6147" max="6152" width="11.25" style="260" customWidth="1"/>
    <col min="6153" max="6162" width="9.625" style="260" customWidth="1"/>
    <col min="6163" max="6400" width="9" style="260"/>
    <col min="6401" max="6401" width="19.5" style="260" customWidth="1"/>
    <col min="6402" max="6402" width="3.625" style="260" customWidth="1"/>
    <col min="6403" max="6408" width="11.25" style="260" customWidth="1"/>
    <col min="6409" max="6418" width="9.625" style="260" customWidth="1"/>
    <col min="6419" max="6656" width="9" style="260"/>
    <col min="6657" max="6657" width="19.5" style="260" customWidth="1"/>
    <col min="6658" max="6658" width="3.625" style="260" customWidth="1"/>
    <col min="6659" max="6664" width="11.25" style="260" customWidth="1"/>
    <col min="6665" max="6674" width="9.625" style="260" customWidth="1"/>
    <col min="6675" max="6912" width="9" style="260"/>
    <col min="6913" max="6913" width="19.5" style="260" customWidth="1"/>
    <col min="6914" max="6914" width="3.625" style="260" customWidth="1"/>
    <col min="6915" max="6920" width="11.25" style="260" customWidth="1"/>
    <col min="6921" max="6930" width="9.625" style="260" customWidth="1"/>
    <col min="6931" max="7168" width="9" style="260"/>
    <col min="7169" max="7169" width="19.5" style="260" customWidth="1"/>
    <col min="7170" max="7170" width="3.625" style="260" customWidth="1"/>
    <col min="7171" max="7176" width="11.25" style="260" customWidth="1"/>
    <col min="7177" max="7186" width="9.625" style="260" customWidth="1"/>
    <col min="7187" max="7424" width="9" style="260"/>
    <col min="7425" max="7425" width="19.5" style="260" customWidth="1"/>
    <col min="7426" max="7426" width="3.625" style="260" customWidth="1"/>
    <col min="7427" max="7432" width="11.25" style="260" customWidth="1"/>
    <col min="7433" max="7442" width="9.625" style="260" customWidth="1"/>
    <col min="7443" max="7680" width="9" style="260"/>
    <col min="7681" max="7681" width="19.5" style="260" customWidth="1"/>
    <col min="7682" max="7682" width="3.625" style="260" customWidth="1"/>
    <col min="7683" max="7688" width="11.25" style="260" customWidth="1"/>
    <col min="7689" max="7698" width="9.625" style="260" customWidth="1"/>
    <col min="7699" max="7936" width="9" style="260"/>
    <col min="7937" max="7937" width="19.5" style="260" customWidth="1"/>
    <col min="7938" max="7938" width="3.625" style="260" customWidth="1"/>
    <col min="7939" max="7944" width="11.25" style="260" customWidth="1"/>
    <col min="7945" max="7954" width="9.625" style="260" customWidth="1"/>
    <col min="7955" max="8192" width="9" style="260"/>
    <col min="8193" max="8193" width="19.5" style="260" customWidth="1"/>
    <col min="8194" max="8194" width="3.625" style="260" customWidth="1"/>
    <col min="8195" max="8200" width="11.25" style="260" customWidth="1"/>
    <col min="8201" max="8210" width="9.625" style="260" customWidth="1"/>
    <col min="8211" max="8448" width="9" style="260"/>
    <col min="8449" max="8449" width="19.5" style="260" customWidth="1"/>
    <col min="8450" max="8450" width="3.625" style="260" customWidth="1"/>
    <col min="8451" max="8456" width="11.25" style="260" customWidth="1"/>
    <col min="8457" max="8466" width="9.625" style="260" customWidth="1"/>
    <col min="8467" max="8704" width="9" style="260"/>
    <col min="8705" max="8705" width="19.5" style="260" customWidth="1"/>
    <col min="8706" max="8706" width="3.625" style="260" customWidth="1"/>
    <col min="8707" max="8712" width="11.25" style="260" customWidth="1"/>
    <col min="8713" max="8722" width="9.625" style="260" customWidth="1"/>
    <col min="8723" max="8960" width="9" style="260"/>
    <col min="8961" max="8961" width="19.5" style="260" customWidth="1"/>
    <col min="8962" max="8962" width="3.625" style="260" customWidth="1"/>
    <col min="8963" max="8968" width="11.25" style="260" customWidth="1"/>
    <col min="8969" max="8978" width="9.625" style="260" customWidth="1"/>
    <col min="8979" max="9216" width="9" style="260"/>
    <col min="9217" max="9217" width="19.5" style="260" customWidth="1"/>
    <col min="9218" max="9218" width="3.625" style="260" customWidth="1"/>
    <col min="9219" max="9224" width="11.25" style="260" customWidth="1"/>
    <col min="9225" max="9234" width="9.625" style="260" customWidth="1"/>
    <col min="9235" max="9472" width="9" style="260"/>
    <col min="9473" max="9473" width="19.5" style="260" customWidth="1"/>
    <col min="9474" max="9474" width="3.625" style="260" customWidth="1"/>
    <col min="9475" max="9480" width="11.25" style="260" customWidth="1"/>
    <col min="9481" max="9490" width="9.625" style="260" customWidth="1"/>
    <col min="9491" max="9728" width="9" style="260"/>
    <col min="9729" max="9729" width="19.5" style="260" customWidth="1"/>
    <col min="9730" max="9730" width="3.625" style="260" customWidth="1"/>
    <col min="9731" max="9736" width="11.25" style="260" customWidth="1"/>
    <col min="9737" max="9746" width="9.625" style="260" customWidth="1"/>
    <col min="9747" max="9984" width="9" style="260"/>
    <col min="9985" max="9985" width="19.5" style="260" customWidth="1"/>
    <col min="9986" max="9986" width="3.625" style="260" customWidth="1"/>
    <col min="9987" max="9992" width="11.25" style="260" customWidth="1"/>
    <col min="9993" max="10002" width="9.625" style="260" customWidth="1"/>
    <col min="10003" max="10240" width="9" style="260"/>
    <col min="10241" max="10241" width="19.5" style="260" customWidth="1"/>
    <col min="10242" max="10242" width="3.625" style="260" customWidth="1"/>
    <col min="10243" max="10248" width="11.25" style="260" customWidth="1"/>
    <col min="10249" max="10258" width="9.625" style="260" customWidth="1"/>
    <col min="10259" max="10496" width="9" style="260"/>
    <col min="10497" max="10497" width="19.5" style="260" customWidth="1"/>
    <col min="10498" max="10498" width="3.625" style="260" customWidth="1"/>
    <col min="10499" max="10504" width="11.25" style="260" customWidth="1"/>
    <col min="10505" max="10514" width="9.625" style="260" customWidth="1"/>
    <col min="10515" max="10752" width="9" style="260"/>
    <col min="10753" max="10753" width="19.5" style="260" customWidth="1"/>
    <col min="10754" max="10754" width="3.625" style="260" customWidth="1"/>
    <col min="10755" max="10760" width="11.25" style="260" customWidth="1"/>
    <col min="10761" max="10770" width="9.625" style="260" customWidth="1"/>
    <col min="10771" max="11008" width="9" style="260"/>
    <col min="11009" max="11009" width="19.5" style="260" customWidth="1"/>
    <col min="11010" max="11010" width="3.625" style="260" customWidth="1"/>
    <col min="11011" max="11016" width="11.25" style="260" customWidth="1"/>
    <col min="11017" max="11026" width="9.625" style="260" customWidth="1"/>
    <col min="11027" max="11264" width="9" style="260"/>
    <col min="11265" max="11265" width="19.5" style="260" customWidth="1"/>
    <col min="11266" max="11266" width="3.625" style="260" customWidth="1"/>
    <col min="11267" max="11272" width="11.25" style="260" customWidth="1"/>
    <col min="11273" max="11282" width="9.625" style="260" customWidth="1"/>
    <col min="11283" max="11520" width="9" style="260"/>
    <col min="11521" max="11521" width="19.5" style="260" customWidth="1"/>
    <col min="11522" max="11522" width="3.625" style="260" customWidth="1"/>
    <col min="11523" max="11528" width="11.25" style="260" customWidth="1"/>
    <col min="11529" max="11538" width="9.625" style="260" customWidth="1"/>
    <col min="11539" max="11776" width="9" style="260"/>
    <col min="11777" max="11777" width="19.5" style="260" customWidth="1"/>
    <col min="11778" max="11778" width="3.625" style="260" customWidth="1"/>
    <col min="11779" max="11784" width="11.25" style="260" customWidth="1"/>
    <col min="11785" max="11794" width="9.625" style="260" customWidth="1"/>
    <col min="11795" max="12032" width="9" style="260"/>
    <col min="12033" max="12033" width="19.5" style="260" customWidth="1"/>
    <col min="12034" max="12034" width="3.625" style="260" customWidth="1"/>
    <col min="12035" max="12040" width="11.25" style="260" customWidth="1"/>
    <col min="12041" max="12050" width="9.625" style="260" customWidth="1"/>
    <col min="12051" max="12288" width="9" style="260"/>
    <col min="12289" max="12289" width="19.5" style="260" customWidth="1"/>
    <col min="12290" max="12290" width="3.625" style="260" customWidth="1"/>
    <col min="12291" max="12296" width="11.25" style="260" customWidth="1"/>
    <col min="12297" max="12306" width="9.625" style="260" customWidth="1"/>
    <col min="12307" max="12544" width="9" style="260"/>
    <col min="12545" max="12545" width="19.5" style="260" customWidth="1"/>
    <col min="12546" max="12546" width="3.625" style="260" customWidth="1"/>
    <col min="12547" max="12552" width="11.25" style="260" customWidth="1"/>
    <col min="12553" max="12562" width="9.625" style="260" customWidth="1"/>
    <col min="12563" max="12800" width="9" style="260"/>
    <col min="12801" max="12801" width="19.5" style="260" customWidth="1"/>
    <col min="12802" max="12802" width="3.625" style="260" customWidth="1"/>
    <col min="12803" max="12808" width="11.25" style="260" customWidth="1"/>
    <col min="12809" max="12818" width="9.625" style="260" customWidth="1"/>
    <col min="12819" max="13056" width="9" style="260"/>
    <col min="13057" max="13057" width="19.5" style="260" customWidth="1"/>
    <col min="13058" max="13058" width="3.625" style="260" customWidth="1"/>
    <col min="13059" max="13064" width="11.25" style="260" customWidth="1"/>
    <col min="13065" max="13074" width="9.625" style="260" customWidth="1"/>
    <col min="13075" max="13312" width="9" style="260"/>
    <col min="13313" max="13313" width="19.5" style="260" customWidth="1"/>
    <col min="13314" max="13314" width="3.625" style="260" customWidth="1"/>
    <col min="13315" max="13320" width="11.25" style="260" customWidth="1"/>
    <col min="13321" max="13330" width="9.625" style="260" customWidth="1"/>
    <col min="13331" max="13568" width="9" style="260"/>
    <col min="13569" max="13569" width="19.5" style="260" customWidth="1"/>
    <col min="13570" max="13570" width="3.625" style="260" customWidth="1"/>
    <col min="13571" max="13576" width="11.25" style="260" customWidth="1"/>
    <col min="13577" max="13586" width="9.625" style="260" customWidth="1"/>
    <col min="13587" max="13824" width="9" style="260"/>
    <col min="13825" max="13825" width="19.5" style="260" customWidth="1"/>
    <col min="13826" max="13826" width="3.625" style="260" customWidth="1"/>
    <col min="13827" max="13832" width="11.25" style="260" customWidth="1"/>
    <col min="13833" max="13842" width="9.625" style="260" customWidth="1"/>
    <col min="13843" max="14080" width="9" style="260"/>
    <col min="14081" max="14081" width="19.5" style="260" customWidth="1"/>
    <col min="14082" max="14082" width="3.625" style="260" customWidth="1"/>
    <col min="14083" max="14088" width="11.25" style="260" customWidth="1"/>
    <col min="14089" max="14098" width="9.625" style="260" customWidth="1"/>
    <col min="14099" max="14336" width="9" style="260"/>
    <col min="14337" max="14337" width="19.5" style="260" customWidth="1"/>
    <col min="14338" max="14338" width="3.625" style="260" customWidth="1"/>
    <col min="14339" max="14344" width="11.25" style="260" customWidth="1"/>
    <col min="14345" max="14354" width="9.625" style="260" customWidth="1"/>
    <col min="14355" max="14592" width="9" style="260"/>
    <col min="14593" max="14593" width="19.5" style="260" customWidth="1"/>
    <col min="14594" max="14594" width="3.625" style="260" customWidth="1"/>
    <col min="14595" max="14600" width="11.25" style="260" customWidth="1"/>
    <col min="14601" max="14610" width="9.625" style="260" customWidth="1"/>
    <col min="14611" max="14848" width="9" style="260"/>
    <col min="14849" max="14849" width="19.5" style="260" customWidth="1"/>
    <col min="14850" max="14850" width="3.625" style="260" customWidth="1"/>
    <col min="14851" max="14856" width="11.25" style="260" customWidth="1"/>
    <col min="14857" max="14866" width="9.625" style="260" customWidth="1"/>
    <col min="14867" max="15104" width="9" style="260"/>
    <col min="15105" max="15105" width="19.5" style="260" customWidth="1"/>
    <col min="15106" max="15106" width="3.625" style="260" customWidth="1"/>
    <col min="15107" max="15112" width="11.25" style="260" customWidth="1"/>
    <col min="15113" max="15122" width="9.625" style="260" customWidth="1"/>
    <col min="15123" max="15360" width="9" style="260"/>
    <col min="15361" max="15361" width="19.5" style="260" customWidth="1"/>
    <col min="15362" max="15362" width="3.625" style="260" customWidth="1"/>
    <col min="15363" max="15368" width="11.25" style="260" customWidth="1"/>
    <col min="15369" max="15378" width="9.625" style="260" customWidth="1"/>
    <col min="15379" max="15616" width="9" style="260"/>
    <col min="15617" max="15617" width="19.5" style="260" customWidth="1"/>
    <col min="15618" max="15618" width="3.625" style="260" customWidth="1"/>
    <col min="15619" max="15624" width="11.25" style="260" customWidth="1"/>
    <col min="15625" max="15634" width="9.625" style="260" customWidth="1"/>
    <col min="15635" max="15872" width="9" style="260"/>
    <col min="15873" max="15873" width="19.5" style="260" customWidth="1"/>
    <col min="15874" max="15874" width="3.625" style="260" customWidth="1"/>
    <col min="15875" max="15880" width="11.25" style="260" customWidth="1"/>
    <col min="15881" max="15890" width="9.625" style="260" customWidth="1"/>
    <col min="15891" max="16128" width="9" style="260"/>
    <col min="16129" max="16129" width="19.5" style="260" customWidth="1"/>
    <col min="16130" max="16130" width="3.625" style="260" customWidth="1"/>
    <col min="16131" max="16136" width="11.25" style="260" customWidth="1"/>
    <col min="16137" max="16146" width="9.625" style="260" customWidth="1"/>
    <col min="16147" max="16384" width="9" style="260"/>
  </cols>
  <sheetData>
    <row r="1" spans="1:28" ht="24" customHeight="1">
      <c r="A1" s="259" t="s">
        <v>345</v>
      </c>
    </row>
    <row r="2" spans="1:28" ht="24" customHeight="1">
      <c r="A2" s="259" t="s">
        <v>346</v>
      </c>
      <c r="I2" s="261"/>
      <c r="J2" s="261"/>
      <c r="K2" s="261"/>
      <c r="L2" s="261"/>
      <c r="M2" s="261"/>
      <c r="N2" s="261"/>
      <c r="O2" s="261"/>
      <c r="P2" s="261"/>
      <c r="Q2" s="261"/>
      <c r="R2" s="261"/>
      <c r="S2" s="261"/>
      <c r="T2" s="261"/>
      <c r="U2" s="261"/>
      <c r="V2" s="261"/>
      <c r="W2" s="261"/>
      <c r="X2" s="261"/>
      <c r="Y2" s="261"/>
      <c r="Z2" s="261"/>
      <c r="AA2" s="261"/>
      <c r="AB2" s="261"/>
    </row>
    <row r="3" spans="1:28">
      <c r="I3" s="262"/>
      <c r="J3" s="262"/>
      <c r="K3" s="262"/>
      <c r="L3" s="262"/>
      <c r="M3" s="262"/>
      <c r="N3" s="262"/>
      <c r="O3" s="262"/>
      <c r="P3" s="262"/>
      <c r="Q3" s="262"/>
      <c r="R3" s="262"/>
      <c r="S3" s="262"/>
      <c r="T3" s="262"/>
      <c r="U3" s="262"/>
      <c r="V3" s="262"/>
      <c r="W3" s="262"/>
      <c r="X3" s="262"/>
      <c r="Y3" s="262"/>
      <c r="Z3" s="262"/>
      <c r="AA3" s="262"/>
      <c r="AB3" s="262"/>
    </row>
    <row r="4" spans="1:28" ht="15.75" thickBot="1">
      <c r="A4" s="263" t="s">
        <v>347</v>
      </c>
      <c r="I4" s="264"/>
      <c r="J4" s="264"/>
      <c r="K4" s="264"/>
      <c r="L4" s="264"/>
      <c r="M4" s="264"/>
      <c r="N4" s="264"/>
      <c r="O4" s="264"/>
      <c r="P4" s="264"/>
      <c r="Q4" s="264"/>
      <c r="R4" s="264"/>
      <c r="S4" s="264"/>
      <c r="T4" s="264"/>
      <c r="U4" s="264"/>
      <c r="V4" s="264"/>
      <c r="W4" s="264"/>
      <c r="X4" s="264"/>
      <c r="Y4" s="264"/>
      <c r="Z4" s="264"/>
      <c r="AA4" s="264"/>
      <c r="AB4" s="265"/>
    </row>
    <row r="5" spans="1:28" s="327" customFormat="1" ht="15.75" thickTop="1" thickBot="1">
      <c r="D5" s="545" t="s">
        <v>348</v>
      </c>
      <c r="E5" s="546"/>
      <c r="F5" s="546"/>
      <c r="G5" s="546"/>
      <c r="H5" s="547"/>
      <c r="I5" s="548" t="s">
        <v>349</v>
      </c>
      <c r="J5" s="548"/>
      <c r="K5" s="548"/>
      <c r="L5" s="548"/>
      <c r="M5" s="548"/>
      <c r="N5" s="548"/>
      <c r="O5" s="548"/>
      <c r="P5" s="548"/>
      <c r="Q5" s="548"/>
      <c r="R5" s="548"/>
      <c r="S5" s="548"/>
      <c r="T5" s="548"/>
      <c r="U5" s="548"/>
      <c r="V5" s="548"/>
      <c r="W5" s="548"/>
      <c r="X5" s="548"/>
      <c r="Y5" s="548"/>
      <c r="Z5" s="548"/>
      <c r="AA5" s="548"/>
      <c r="AB5" s="549"/>
    </row>
    <row r="6" spans="1:28" ht="24.95" customHeight="1" thickTop="1">
      <c r="A6" s="266"/>
      <c r="B6" s="266"/>
      <c r="C6" s="266"/>
      <c r="D6" s="551" t="s">
        <v>166</v>
      </c>
      <c r="E6" s="543" t="s">
        <v>167</v>
      </c>
      <c r="F6" s="543" t="s">
        <v>165</v>
      </c>
      <c r="G6" s="543" t="s">
        <v>202</v>
      </c>
      <c r="H6" s="543" t="s">
        <v>169</v>
      </c>
      <c r="I6" s="543" t="s">
        <v>188</v>
      </c>
      <c r="J6" s="543" t="s">
        <v>14</v>
      </c>
      <c r="K6" s="543" t="s">
        <v>15</v>
      </c>
      <c r="L6" s="543" t="s">
        <v>16</v>
      </c>
      <c r="M6" s="543" t="s">
        <v>189</v>
      </c>
      <c r="N6" s="530" t="s">
        <v>231</v>
      </c>
      <c r="O6" s="543" t="s">
        <v>190</v>
      </c>
      <c r="P6" s="543" t="s">
        <v>191</v>
      </c>
      <c r="Q6" s="543" t="s">
        <v>192</v>
      </c>
      <c r="R6" s="530" t="s">
        <v>231</v>
      </c>
      <c r="S6" s="543" t="s">
        <v>193</v>
      </c>
      <c r="T6" s="553" t="s">
        <v>199</v>
      </c>
      <c r="U6" s="530" t="s">
        <v>231</v>
      </c>
      <c r="V6" s="543" t="s">
        <v>194</v>
      </c>
      <c r="W6" s="543" t="s">
        <v>195</v>
      </c>
      <c r="X6" s="543" t="s">
        <v>17</v>
      </c>
      <c r="Y6" s="543" t="s">
        <v>18</v>
      </c>
      <c r="Z6" s="543" t="s">
        <v>196</v>
      </c>
      <c r="AA6" s="543" t="s">
        <v>197</v>
      </c>
      <c r="AB6" s="555" t="s">
        <v>198</v>
      </c>
    </row>
    <row r="7" spans="1:28" ht="24.95" customHeight="1">
      <c r="A7" s="266"/>
      <c r="B7" s="266"/>
      <c r="C7" s="266"/>
      <c r="D7" s="552"/>
      <c r="E7" s="544"/>
      <c r="F7" s="544"/>
      <c r="G7" s="544"/>
      <c r="H7" s="544"/>
      <c r="I7" s="544"/>
      <c r="J7" s="544"/>
      <c r="K7" s="544"/>
      <c r="L7" s="544"/>
      <c r="M7" s="544"/>
      <c r="N7" s="531"/>
      <c r="O7" s="544"/>
      <c r="P7" s="544"/>
      <c r="Q7" s="544"/>
      <c r="R7" s="531"/>
      <c r="S7" s="544"/>
      <c r="T7" s="554"/>
      <c r="U7" s="531"/>
      <c r="V7" s="544"/>
      <c r="W7" s="544"/>
      <c r="X7" s="544"/>
      <c r="Y7" s="544"/>
      <c r="Z7" s="544"/>
      <c r="AA7" s="544"/>
      <c r="AB7" s="556"/>
    </row>
    <row r="8" spans="1:28">
      <c r="A8" s="266"/>
      <c r="B8" s="266"/>
      <c r="C8" s="266"/>
      <c r="D8" s="251" t="s">
        <v>228</v>
      </c>
      <c r="E8" s="252" t="s">
        <v>228</v>
      </c>
      <c r="F8" s="252" t="s">
        <v>228</v>
      </c>
      <c r="G8" s="252" t="s">
        <v>228</v>
      </c>
      <c r="H8" s="252" t="s">
        <v>228</v>
      </c>
      <c r="I8" s="252" t="s">
        <v>228</v>
      </c>
      <c r="J8" s="252" t="s">
        <v>228</v>
      </c>
      <c r="K8" s="252" t="s">
        <v>228</v>
      </c>
      <c r="L8" s="252" t="s">
        <v>228</v>
      </c>
      <c r="M8" s="252" t="s">
        <v>228</v>
      </c>
      <c r="N8" s="252" t="s">
        <v>228</v>
      </c>
      <c r="O8" s="252" t="s">
        <v>228</v>
      </c>
      <c r="P8" s="252" t="s">
        <v>228</v>
      </c>
      <c r="Q8" s="252" t="s">
        <v>228</v>
      </c>
      <c r="R8" s="252" t="s">
        <v>228</v>
      </c>
      <c r="S8" s="252" t="s">
        <v>228</v>
      </c>
      <c r="T8" s="252" t="s">
        <v>228</v>
      </c>
      <c r="U8" s="252" t="s">
        <v>228</v>
      </c>
      <c r="V8" s="252" t="s">
        <v>228</v>
      </c>
      <c r="W8" s="252" t="s">
        <v>228</v>
      </c>
      <c r="X8" s="252" t="s">
        <v>228</v>
      </c>
      <c r="Y8" s="252" t="s">
        <v>228</v>
      </c>
      <c r="Z8" s="252" t="s">
        <v>228</v>
      </c>
      <c r="AA8" s="252" t="s">
        <v>228</v>
      </c>
      <c r="AB8" s="253" t="s">
        <v>228</v>
      </c>
    </row>
    <row r="9" spans="1:28" ht="15.75" thickBot="1">
      <c r="A9" s="266"/>
      <c r="B9" s="266"/>
      <c r="C9" s="266"/>
      <c r="D9" s="267" t="s">
        <v>0</v>
      </c>
      <c r="E9" s="268" t="s">
        <v>1</v>
      </c>
      <c r="F9" s="268" t="s">
        <v>2</v>
      </c>
      <c r="G9" s="268" t="s">
        <v>3</v>
      </c>
      <c r="H9" s="269" t="s">
        <v>5</v>
      </c>
      <c r="I9" s="270" t="s">
        <v>21</v>
      </c>
      <c r="J9" s="268" t="s">
        <v>350</v>
      </c>
      <c r="K9" s="268" t="s">
        <v>351</v>
      </c>
      <c r="L9" s="268" t="s">
        <v>352</v>
      </c>
      <c r="M9" s="268" t="s">
        <v>353</v>
      </c>
      <c r="N9" s="270" t="s">
        <v>354</v>
      </c>
      <c r="O9" s="268" t="s">
        <v>355</v>
      </c>
      <c r="P9" s="268" t="s">
        <v>356</v>
      </c>
      <c r="Q9" s="268" t="s">
        <v>357</v>
      </c>
      <c r="R9" s="268" t="s">
        <v>358</v>
      </c>
      <c r="S9" s="268" t="s">
        <v>359</v>
      </c>
      <c r="T9" s="271" t="s">
        <v>360</v>
      </c>
      <c r="U9" s="267" t="s">
        <v>361</v>
      </c>
      <c r="V9" s="268" t="s">
        <v>362</v>
      </c>
      <c r="W9" s="268" t="s">
        <v>35</v>
      </c>
      <c r="X9" s="272" t="s">
        <v>36</v>
      </c>
      <c r="Y9" s="273" t="s">
        <v>363</v>
      </c>
      <c r="Z9" s="273" t="s">
        <v>364</v>
      </c>
      <c r="AA9" s="273" t="s">
        <v>365</v>
      </c>
      <c r="AB9" s="274" t="s">
        <v>366</v>
      </c>
    </row>
    <row r="10" spans="1:28" ht="15.75" thickTop="1">
      <c r="A10" s="275" t="s">
        <v>367</v>
      </c>
      <c r="B10" s="276"/>
      <c r="C10" s="277">
        <v>1</v>
      </c>
      <c r="D10" s="278">
        <f t="shared" ref="D10:AA10" si="0">SUM(D11:D31)</f>
        <v>0</v>
      </c>
      <c r="E10" s="279">
        <f t="shared" si="0"/>
        <v>0</v>
      </c>
      <c r="F10" s="280">
        <f t="shared" si="0"/>
        <v>0</v>
      </c>
      <c r="G10" s="279">
        <f t="shared" si="0"/>
        <v>0</v>
      </c>
      <c r="H10" s="281">
        <f t="shared" si="0"/>
        <v>0</v>
      </c>
      <c r="I10" s="280">
        <f t="shared" si="0"/>
        <v>0</v>
      </c>
      <c r="J10" s="279">
        <f t="shared" si="0"/>
        <v>0</v>
      </c>
      <c r="K10" s="279">
        <f t="shared" si="0"/>
        <v>0</v>
      </c>
      <c r="L10" s="279">
        <f t="shared" si="0"/>
        <v>0</v>
      </c>
      <c r="M10" s="279">
        <f t="shared" si="0"/>
        <v>0</v>
      </c>
      <c r="N10" s="280">
        <f t="shared" si="0"/>
        <v>0</v>
      </c>
      <c r="O10" s="279">
        <f t="shared" si="0"/>
        <v>0</v>
      </c>
      <c r="P10" s="279">
        <f t="shared" si="0"/>
        <v>0</v>
      </c>
      <c r="Q10" s="279">
        <f t="shared" si="0"/>
        <v>0</v>
      </c>
      <c r="R10" s="279">
        <f t="shared" si="0"/>
        <v>0</v>
      </c>
      <c r="S10" s="279">
        <f t="shared" si="0"/>
        <v>0</v>
      </c>
      <c r="T10" s="282">
        <f t="shared" si="0"/>
        <v>0</v>
      </c>
      <c r="U10" s="278">
        <f t="shared" si="0"/>
        <v>0</v>
      </c>
      <c r="V10" s="279">
        <f t="shared" si="0"/>
        <v>0</v>
      </c>
      <c r="W10" s="279">
        <f t="shared" si="0"/>
        <v>0</v>
      </c>
      <c r="X10" s="279">
        <f t="shared" si="0"/>
        <v>0</v>
      </c>
      <c r="Y10" s="279">
        <f t="shared" si="0"/>
        <v>0</v>
      </c>
      <c r="Z10" s="279">
        <f t="shared" si="0"/>
        <v>0</v>
      </c>
      <c r="AA10" s="279">
        <f t="shared" si="0"/>
        <v>0</v>
      </c>
      <c r="AB10" s="281">
        <f>SUM(AB11:AB31)</f>
        <v>0</v>
      </c>
    </row>
    <row r="11" spans="1:28">
      <c r="A11" s="283" t="s">
        <v>368</v>
      </c>
      <c r="B11" s="284"/>
      <c r="C11" s="285">
        <v>2</v>
      </c>
      <c r="D11" s="286"/>
      <c r="E11" s="287"/>
      <c r="F11" s="288"/>
      <c r="G11" s="287"/>
      <c r="H11" s="289"/>
      <c r="I11" s="288"/>
      <c r="J11" s="287"/>
      <c r="K11" s="287"/>
      <c r="L11" s="287"/>
      <c r="M11" s="287"/>
      <c r="N11" s="288"/>
      <c r="O11" s="287"/>
      <c r="P11" s="287"/>
      <c r="Q11" s="287"/>
      <c r="R11" s="287"/>
      <c r="S11" s="287"/>
      <c r="T11" s="290"/>
      <c r="U11" s="286"/>
      <c r="V11" s="287"/>
      <c r="W11" s="287"/>
      <c r="X11" s="287"/>
      <c r="Y11" s="287"/>
      <c r="Z11" s="287"/>
      <c r="AA11" s="287"/>
      <c r="AB11" s="289"/>
    </row>
    <row r="12" spans="1:28">
      <c r="A12" s="283" t="s">
        <v>369</v>
      </c>
      <c r="B12" s="284"/>
      <c r="C12" s="285">
        <v>3</v>
      </c>
      <c r="D12" s="286"/>
      <c r="E12" s="287"/>
      <c r="F12" s="288"/>
      <c r="G12" s="287"/>
      <c r="H12" s="289"/>
      <c r="I12" s="288"/>
      <c r="J12" s="287"/>
      <c r="K12" s="287"/>
      <c r="L12" s="287"/>
      <c r="M12" s="287"/>
      <c r="N12" s="288"/>
      <c r="O12" s="287"/>
      <c r="P12" s="287"/>
      <c r="Q12" s="287"/>
      <c r="R12" s="287"/>
      <c r="S12" s="287"/>
      <c r="T12" s="290"/>
      <c r="U12" s="286"/>
      <c r="V12" s="287"/>
      <c r="W12" s="287"/>
      <c r="X12" s="287"/>
      <c r="Y12" s="287"/>
      <c r="Z12" s="287"/>
      <c r="AA12" s="287"/>
      <c r="AB12" s="289"/>
    </row>
    <row r="13" spans="1:28">
      <c r="A13" s="283" t="s">
        <v>370</v>
      </c>
      <c r="B13" s="284"/>
      <c r="C13" s="285">
        <v>4</v>
      </c>
      <c r="D13" s="286"/>
      <c r="E13" s="287"/>
      <c r="F13" s="288"/>
      <c r="G13" s="287"/>
      <c r="H13" s="289"/>
      <c r="I13" s="288"/>
      <c r="J13" s="287"/>
      <c r="K13" s="287"/>
      <c r="L13" s="287"/>
      <c r="M13" s="287"/>
      <c r="N13" s="288"/>
      <c r="O13" s="287"/>
      <c r="P13" s="287"/>
      <c r="Q13" s="287"/>
      <c r="R13" s="287"/>
      <c r="S13" s="287"/>
      <c r="T13" s="290"/>
      <c r="U13" s="286"/>
      <c r="V13" s="287"/>
      <c r="W13" s="287"/>
      <c r="X13" s="287"/>
      <c r="Y13" s="287"/>
      <c r="Z13" s="287"/>
      <c r="AA13" s="287"/>
      <c r="AB13" s="289"/>
    </row>
    <row r="14" spans="1:28">
      <c r="A14" s="283" t="s">
        <v>371</v>
      </c>
      <c r="B14" s="284"/>
      <c r="C14" s="285">
        <v>5</v>
      </c>
      <c r="D14" s="286"/>
      <c r="E14" s="287"/>
      <c r="F14" s="288"/>
      <c r="G14" s="287"/>
      <c r="H14" s="289"/>
      <c r="I14" s="288"/>
      <c r="J14" s="287"/>
      <c r="K14" s="287"/>
      <c r="L14" s="287"/>
      <c r="M14" s="287"/>
      <c r="N14" s="288"/>
      <c r="O14" s="287"/>
      <c r="P14" s="287"/>
      <c r="Q14" s="287"/>
      <c r="R14" s="287"/>
      <c r="S14" s="287"/>
      <c r="T14" s="290"/>
      <c r="U14" s="286"/>
      <c r="V14" s="287"/>
      <c r="W14" s="287"/>
      <c r="X14" s="287"/>
      <c r="Y14" s="287"/>
      <c r="Z14" s="287"/>
      <c r="AA14" s="287"/>
      <c r="AB14" s="289"/>
    </row>
    <row r="15" spans="1:28">
      <c r="A15" s="283" t="s">
        <v>372</v>
      </c>
      <c r="B15" s="284"/>
      <c r="C15" s="285">
        <v>6</v>
      </c>
      <c r="D15" s="286"/>
      <c r="E15" s="287"/>
      <c r="F15" s="288"/>
      <c r="G15" s="287"/>
      <c r="H15" s="289"/>
      <c r="I15" s="288"/>
      <c r="J15" s="287"/>
      <c r="K15" s="287"/>
      <c r="L15" s="287"/>
      <c r="M15" s="287"/>
      <c r="N15" s="288"/>
      <c r="O15" s="287"/>
      <c r="P15" s="287"/>
      <c r="Q15" s="287"/>
      <c r="R15" s="287"/>
      <c r="S15" s="287"/>
      <c r="T15" s="290"/>
      <c r="U15" s="286"/>
      <c r="V15" s="287"/>
      <c r="W15" s="287"/>
      <c r="X15" s="287"/>
      <c r="Y15" s="287"/>
      <c r="Z15" s="287"/>
      <c r="AA15" s="287"/>
      <c r="AB15" s="289"/>
    </row>
    <row r="16" spans="1:28">
      <c r="A16" s="283" t="s">
        <v>373</v>
      </c>
      <c r="B16" s="284"/>
      <c r="C16" s="285">
        <v>7</v>
      </c>
      <c r="D16" s="286"/>
      <c r="E16" s="287"/>
      <c r="F16" s="288"/>
      <c r="G16" s="287"/>
      <c r="H16" s="289"/>
      <c r="I16" s="288"/>
      <c r="J16" s="287"/>
      <c r="K16" s="287"/>
      <c r="L16" s="287"/>
      <c r="M16" s="287"/>
      <c r="N16" s="288"/>
      <c r="O16" s="287"/>
      <c r="P16" s="287"/>
      <c r="Q16" s="287"/>
      <c r="R16" s="287"/>
      <c r="S16" s="287"/>
      <c r="T16" s="290"/>
      <c r="U16" s="286"/>
      <c r="V16" s="287"/>
      <c r="W16" s="287"/>
      <c r="X16" s="287"/>
      <c r="Y16" s="287"/>
      <c r="Z16" s="287"/>
      <c r="AA16" s="287"/>
      <c r="AB16" s="289"/>
    </row>
    <row r="17" spans="1:28">
      <c r="A17" s="283" t="s">
        <v>374</v>
      </c>
      <c r="B17" s="284"/>
      <c r="C17" s="285">
        <v>8</v>
      </c>
      <c r="D17" s="286"/>
      <c r="E17" s="287"/>
      <c r="F17" s="288"/>
      <c r="G17" s="287"/>
      <c r="H17" s="289"/>
      <c r="I17" s="288"/>
      <c r="J17" s="287"/>
      <c r="K17" s="287"/>
      <c r="L17" s="287"/>
      <c r="M17" s="287"/>
      <c r="N17" s="288"/>
      <c r="O17" s="287"/>
      <c r="P17" s="287"/>
      <c r="Q17" s="287"/>
      <c r="R17" s="287"/>
      <c r="S17" s="287"/>
      <c r="T17" s="290"/>
      <c r="U17" s="286"/>
      <c r="V17" s="287"/>
      <c r="W17" s="287"/>
      <c r="X17" s="287"/>
      <c r="Y17" s="287"/>
      <c r="Z17" s="287"/>
      <c r="AA17" s="287"/>
      <c r="AB17" s="289"/>
    </row>
    <row r="18" spans="1:28">
      <c r="A18" s="283" t="s">
        <v>375</v>
      </c>
      <c r="B18" s="284"/>
      <c r="C18" s="285">
        <v>9</v>
      </c>
      <c r="D18" s="286"/>
      <c r="E18" s="287"/>
      <c r="F18" s="288"/>
      <c r="G18" s="287"/>
      <c r="H18" s="289"/>
      <c r="I18" s="288"/>
      <c r="J18" s="287"/>
      <c r="K18" s="287"/>
      <c r="L18" s="287"/>
      <c r="M18" s="287"/>
      <c r="N18" s="288"/>
      <c r="O18" s="287"/>
      <c r="P18" s="287"/>
      <c r="Q18" s="287"/>
      <c r="R18" s="287"/>
      <c r="S18" s="287"/>
      <c r="T18" s="290"/>
      <c r="U18" s="286"/>
      <c r="V18" s="287"/>
      <c r="W18" s="287"/>
      <c r="X18" s="287"/>
      <c r="Y18" s="287"/>
      <c r="Z18" s="287"/>
      <c r="AA18" s="287"/>
      <c r="AB18" s="289"/>
    </row>
    <row r="19" spans="1:28">
      <c r="A19" s="283" t="s">
        <v>376</v>
      </c>
      <c r="B19" s="284"/>
      <c r="C19" s="285">
        <v>10</v>
      </c>
      <c r="D19" s="286"/>
      <c r="E19" s="287"/>
      <c r="F19" s="288"/>
      <c r="G19" s="287"/>
      <c r="H19" s="289"/>
      <c r="I19" s="288"/>
      <c r="J19" s="287"/>
      <c r="K19" s="287"/>
      <c r="L19" s="287"/>
      <c r="M19" s="287"/>
      <c r="N19" s="288"/>
      <c r="O19" s="287"/>
      <c r="P19" s="287"/>
      <c r="Q19" s="287"/>
      <c r="R19" s="287"/>
      <c r="S19" s="287"/>
      <c r="T19" s="290"/>
      <c r="U19" s="286"/>
      <c r="V19" s="287"/>
      <c r="W19" s="287"/>
      <c r="X19" s="287"/>
      <c r="Y19" s="287"/>
      <c r="Z19" s="287"/>
      <c r="AA19" s="287"/>
      <c r="AB19" s="289"/>
    </row>
    <row r="20" spans="1:28">
      <c r="A20" s="283" t="s">
        <v>377</v>
      </c>
      <c r="B20" s="284"/>
      <c r="C20" s="285">
        <v>11</v>
      </c>
      <c r="D20" s="286"/>
      <c r="E20" s="287"/>
      <c r="F20" s="288"/>
      <c r="G20" s="287"/>
      <c r="H20" s="289"/>
      <c r="I20" s="288"/>
      <c r="J20" s="287"/>
      <c r="K20" s="287"/>
      <c r="L20" s="287"/>
      <c r="M20" s="287"/>
      <c r="N20" s="288"/>
      <c r="O20" s="287"/>
      <c r="P20" s="287"/>
      <c r="Q20" s="287"/>
      <c r="R20" s="287"/>
      <c r="S20" s="287"/>
      <c r="T20" s="290"/>
      <c r="U20" s="286"/>
      <c r="V20" s="287"/>
      <c r="W20" s="287"/>
      <c r="X20" s="287"/>
      <c r="Y20" s="287"/>
      <c r="Z20" s="287"/>
      <c r="AA20" s="287"/>
      <c r="AB20" s="289"/>
    </row>
    <row r="21" spans="1:28">
      <c r="A21" s="283" t="s">
        <v>378</v>
      </c>
      <c r="B21" s="284"/>
      <c r="C21" s="285">
        <v>12</v>
      </c>
      <c r="D21" s="286"/>
      <c r="E21" s="287"/>
      <c r="F21" s="288"/>
      <c r="G21" s="287"/>
      <c r="H21" s="289"/>
      <c r="I21" s="288"/>
      <c r="J21" s="287"/>
      <c r="K21" s="287"/>
      <c r="L21" s="287"/>
      <c r="M21" s="287"/>
      <c r="N21" s="288"/>
      <c r="O21" s="287"/>
      <c r="P21" s="287"/>
      <c r="Q21" s="287"/>
      <c r="R21" s="287"/>
      <c r="S21" s="287"/>
      <c r="T21" s="290"/>
      <c r="U21" s="286"/>
      <c r="V21" s="287"/>
      <c r="W21" s="287"/>
      <c r="X21" s="287"/>
      <c r="Y21" s="287"/>
      <c r="Z21" s="287"/>
      <c r="AA21" s="287"/>
      <c r="AB21" s="289"/>
    </row>
    <row r="22" spans="1:28">
      <c r="A22" s="283" t="s">
        <v>379</v>
      </c>
      <c r="B22" s="284"/>
      <c r="C22" s="285">
        <v>13</v>
      </c>
      <c r="D22" s="286"/>
      <c r="E22" s="287"/>
      <c r="F22" s="288"/>
      <c r="G22" s="287"/>
      <c r="H22" s="289"/>
      <c r="I22" s="288"/>
      <c r="J22" s="287"/>
      <c r="K22" s="287"/>
      <c r="L22" s="287"/>
      <c r="M22" s="287"/>
      <c r="N22" s="288"/>
      <c r="O22" s="287"/>
      <c r="P22" s="287"/>
      <c r="Q22" s="287"/>
      <c r="R22" s="287"/>
      <c r="S22" s="287"/>
      <c r="T22" s="290"/>
      <c r="U22" s="286"/>
      <c r="V22" s="287"/>
      <c r="W22" s="287"/>
      <c r="X22" s="287"/>
      <c r="Y22" s="287"/>
      <c r="Z22" s="287"/>
      <c r="AA22" s="287"/>
      <c r="AB22" s="289"/>
    </row>
    <row r="23" spans="1:28">
      <c r="A23" s="283" t="s">
        <v>380</v>
      </c>
      <c r="B23" s="284"/>
      <c r="C23" s="285">
        <v>14</v>
      </c>
      <c r="D23" s="286"/>
      <c r="E23" s="287"/>
      <c r="F23" s="288"/>
      <c r="G23" s="287"/>
      <c r="H23" s="289"/>
      <c r="I23" s="288"/>
      <c r="J23" s="287"/>
      <c r="K23" s="287"/>
      <c r="L23" s="287"/>
      <c r="M23" s="287"/>
      <c r="N23" s="288"/>
      <c r="O23" s="287"/>
      <c r="P23" s="287"/>
      <c r="Q23" s="287"/>
      <c r="R23" s="287"/>
      <c r="S23" s="287"/>
      <c r="T23" s="290"/>
      <c r="U23" s="286"/>
      <c r="V23" s="287"/>
      <c r="W23" s="287"/>
      <c r="X23" s="287"/>
      <c r="Y23" s="287"/>
      <c r="Z23" s="287"/>
      <c r="AA23" s="287"/>
      <c r="AB23" s="289"/>
    </row>
    <row r="24" spans="1:28">
      <c r="A24" s="283" t="s">
        <v>381</v>
      </c>
      <c r="B24" s="284"/>
      <c r="C24" s="285">
        <v>15</v>
      </c>
      <c r="D24" s="286"/>
      <c r="E24" s="287"/>
      <c r="F24" s="288"/>
      <c r="G24" s="287"/>
      <c r="H24" s="289"/>
      <c r="I24" s="288"/>
      <c r="J24" s="287"/>
      <c r="K24" s="287"/>
      <c r="L24" s="287"/>
      <c r="M24" s="287"/>
      <c r="N24" s="288"/>
      <c r="O24" s="287"/>
      <c r="P24" s="287"/>
      <c r="Q24" s="287"/>
      <c r="R24" s="287"/>
      <c r="S24" s="287"/>
      <c r="T24" s="290"/>
      <c r="U24" s="286"/>
      <c r="V24" s="287"/>
      <c r="W24" s="287"/>
      <c r="X24" s="287"/>
      <c r="Y24" s="287"/>
      <c r="Z24" s="287"/>
      <c r="AA24" s="287"/>
      <c r="AB24" s="289"/>
    </row>
    <row r="25" spans="1:28">
      <c r="A25" s="283" t="s">
        <v>382</v>
      </c>
      <c r="B25" s="284"/>
      <c r="C25" s="285">
        <v>16</v>
      </c>
      <c r="D25" s="286"/>
      <c r="E25" s="287"/>
      <c r="F25" s="288"/>
      <c r="G25" s="287"/>
      <c r="H25" s="289"/>
      <c r="I25" s="288"/>
      <c r="J25" s="287"/>
      <c r="K25" s="287"/>
      <c r="L25" s="287"/>
      <c r="M25" s="287"/>
      <c r="N25" s="288"/>
      <c r="O25" s="287"/>
      <c r="P25" s="287"/>
      <c r="Q25" s="287"/>
      <c r="R25" s="287"/>
      <c r="S25" s="287"/>
      <c r="T25" s="290"/>
      <c r="U25" s="286"/>
      <c r="V25" s="287"/>
      <c r="W25" s="287"/>
      <c r="X25" s="287"/>
      <c r="Y25" s="287"/>
      <c r="Z25" s="287"/>
      <c r="AA25" s="287"/>
      <c r="AB25" s="289"/>
    </row>
    <row r="26" spans="1:28">
      <c r="A26" s="283" t="s">
        <v>383</v>
      </c>
      <c r="B26" s="284"/>
      <c r="C26" s="285">
        <v>17</v>
      </c>
      <c r="D26" s="286"/>
      <c r="E26" s="287"/>
      <c r="F26" s="288"/>
      <c r="G26" s="287"/>
      <c r="H26" s="289"/>
      <c r="I26" s="288"/>
      <c r="J26" s="287"/>
      <c r="K26" s="287"/>
      <c r="L26" s="287"/>
      <c r="M26" s="287"/>
      <c r="N26" s="288"/>
      <c r="O26" s="287"/>
      <c r="P26" s="287"/>
      <c r="Q26" s="287"/>
      <c r="R26" s="287"/>
      <c r="S26" s="287"/>
      <c r="T26" s="290"/>
      <c r="U26" s="286"/>
      <c r="V26" s="287"/>
      <c r="W26" s="287"/>
      <c r="X26" s="287"/>
      <c r="Y26" s="287"/>
      <c r="Z26" s="287"/>
      <c r="AA26" s="287"/>
      <c r="AB26" s="289"/>
    </row>
    <row r="27" spans="1:28">
      <c r="A27" s="283" t="s">
        <v>384</v>
      </c>
      <c r="B27" s="284"/>
      <c r="C27" s="285">
        <v>18</v>
      </c>
      <c r="D27" s="286"/>
      <c r="E27" s="287"/>
      <c r="F27" s="288"/>
      <c r="G27" s="287"/>
      <c r="H27" s="289"/>
      <c r="I27" s="288"/>
      <c r="J27" s="287"/>
      <c r="K27" s="287"/>
      <c r="L27" s="287"/>
      <c r="M27" s="287"/>
      <c r="N27" s="288"/>
      <c r="O27" s="287"/>
      <c r="P27" s="287"/>
      <c r="Q27" s="287"/>
      <c r="R27" s="287"/>
      <c r="S27" s="287"/>
      <c r="T27" s="290"/>
      <c r="U27" s="286"/>
      <c r="V27" s="287"/>
      <c r="W27" s="287"/>
      <c r="X27" s="287"/>
      <c r="Y27" s="287"/>
      <c r="Z27" s="287"/>
      <c r="AA27" s="287"/>
      <c r="AB27" s="289"/>
    </row>
    <row r="28" spans="1:28">
      <c r="A28" s="283" t="s">
        <v>385</v>
      </c>
      <c r="B28" s="284"/>
      <c r="C28" s="285">
        <v>19</v>
      </c>
      <c r="D28" s="286"/>
      <c r="E28" s="287"/>
      <c r="F28" s="288"/>
      <c r="G28" s="287"/>
      <c r="H28" s="289"/>
      <c r="I28" s="288"/>
      <c r="J28" s="287"/>
      <c r="K28" s="287"/>
      <c r="L28" s="287"/>
      <c r="M28" s="287"/>
      <c r="N28" s="288"/>
      <c r="O28" s="287"/>
      <c r="P28" s="287"/>
      <c r="Q28" s="287"/>
      <c r="R28" s="287"/>
      <c r="S28" s="287"/>
      <c r="T28" s="290"/>
      <c r="U28" s="286"/>
      <c r="V28" s="287"/>
      <c r="W28" s="287"/>
      <c r="X28" s="287"/>
      <c r="Y28" s="287"/>
      <c r="Z28" s="287"/>
      <c r="AA28" s="287"/>
      <c r="AB28" s="289"/>
    </row>
    <row r="29" spans="1:28">
      <c r="A29" s="283" t="s">
        <v>386</v>
      </c>
      <c r="B29" s="284"/>
      <c r="C29" s="285">
        <v>20</v>
      </c>
      <c r="D29" s="286"/>
      <c r="E29" s="287"/>
      <c r="F29" s="288"/>
      <c r="G29" s="287"/>
      <c r="H29" s="289"/>
      <c r="I29" s="288"/>
      <c r="J29" s="287"/>
      <c r="K29" s="287"/>
      <c r="L29" s="287"/>
      <c r="M29" s="287"/>
      <c r="N29" s="288"/>
      <c r="O29" s="287"/>
      <c r="P29" s="287"/>
      <c r="Q29" s="287"/>
      <c r="R29" s="287"/>
      <c r="S29" s="287"/>
      <c r="T29" s="290"/>
      <c r="U29" s="286"/>
      <c r="V29" s="287"/>
      <c r="W29" s="287"/>
      <c r="X29" s="287"/>
      <c r="Y29" s="287"/>
      <c r="Z29" s="287"/>
      <c r="AA29" s="287"/>
      <c r="AB29" s="289"/>
    </row>
    <row r="30" spans="1:28">
      <c r="A30" s="283" t="s">
        <v>387</v>
      </c>
      <c r="B30" s="284"/>
      <c r="C30" s="285">
        <v>21</v>
      </c>
      <c r="D30" s="286"/>
      <c r="E30" s="287"/>
      <c r="F30" s="288"/>
      <c r="G30" s="287"/>
      <c r="H30" s="289"/>
      <c r="I30" s="288"/>
      <c r="J30" s="287"/>
      <c r="K30" s="287"/>
      <c r="L30" s="287"/>
      <c r="M30" s="287"/>
      <c r="N30" s="288"/>
      <c r="O30" s="287"/>
      <c r="P30" s="287"/>
      <c r="Q30" s="287"/>
      <c r="R30" s="287"/>
      <c r="S30" s="287"/>
      <c r="T30" s="290"/>
      <c r="U30" s="286"/>
      <c r="V30" s="287"/>
      <c r="W30" s="287"/>
      <c r="X30" s="287"/>
      <c r="Y30" s="287"/>
      <c r="Z30" s="287"/>
      <c r="AA30" s="287"/>
      <c r="AB30" s="289"/>
    </row>
    <row r="31" spans="1:28">
      <c r="A31" s="283" t="s">
        <v>388</v>
      </c>
      <c r="B31" s="284"/>
      <c r="C31" s="285">
        <v>22</v>
      </c>
      <c r="D31" s="286"/>
      <c r="E31" s="287"/>
      <c r="F31" s="288"/>
      <c r="G31" s="287"/>
      <c r="H31" s="289"/>
      <c r="I31" s="288"/>
      <c r="J31" s="287"/>
      <c r="K31" s="287"/>
      <c r="L31" s="287"/>
      <c r="M31" s="287"/>
      <c r="N31" s="288"/>
      <c r="O31" s="287"/>
      <c r="P31" s="287"/>
      <c r="Q31" s="287"/>
      <c r="R31" s="287"/>
      <c r="S31" s="287"/>
      <c r="T31" s="290"/>
      <c r="U31" s="286"/>
      <c r="V31" s="287"/>
      <c r="W31" s="287"/>
      <c r="X31" s="287"/>
      <c r="Y31" s="287"/>
      <c r="Z31" s="287"/>
      <c r="AA31" s="287"/>
      <c r="AB31" s="289"/>
    </row>
    <row r="32" spans="1:28">
      <c r="A32" s="291" t="s">
        <v>389</v>
      </c>
      <c r="B32" s="292"/>
      <c r="C32" s="293">
        <v>23</v>
      </c>
      <c r="D32" s="294">
        <f t="shared" ref="D32:AA32" si="1">SUM(D33:D35)</f>
        <v>0</v>
      </c>
      <c r="E32" s="295">
        <f t="shared" si="1"/>
        <v>0</v>
      </c>
      <c r="F32" s="296">
        <f t="shared" si="1"/>
        <v>0</v>
      </c>
      <c r="G32" s="295">
        <f t="shared" si="1"/>
        <v>0</v>
      </c>
      <c r="H32" s="297">
        <f t="shared" si="1"/>
        <v>0</v>
      </c>
      <c r="I32" s="296">
        <f t="shared" si="1"/>
        <v>0</v>
      </c>
      <c r="J32" s="295">
        <f t="shared" si="1"/>
        <v>0</v>
      </c>
      <c r="K32" s="295">
        <f t="shared" si="1"/>
        <v>0</v>
      </c>
      <c r="L32" s="295">
        <f t="shared" si="1"/>
        <v>0</v>
      </c>
      <c r="M32" s="295">
        <f t="shared" si="1"/>
        <v>0</v>
      </c>
      <c r="N32" s="296">
        <f t="shared" si="1"/>
        <v>0</v>
      </c>
      <c r="O32" s="295">
        <f t="shared" si="1"/>
        <v>0</v>
      </c>
      <c r="P32" s="295">
        <f t="shared" si="1"/>
        <v>0</v>
      </c>
      <c r="Q32" s="295">
        <f t="shared" si="1"/>
        <v>0</v>
      </c>
      <c r="R32" s="295">
        <f t="shared" si="1"/>
        <v>0</v>
      </c>
      <c r="S32" s="295">
        <f t="shared" si="1"/>
        <v>0</v>
      </c>
      <c r="T32" s="298">
        <f t="shared" si="1"/>
        <v>0</v>
      </c>
      <c r="U32" s="294">
        <f t="shared" si="1"/>
        <v>0</v>
      </c>
      <c r="V32" s="295">
        <f t="shared" si="1"/>
        <v>0</v>
      </c>
      <c r="W32" s="295">
        <f t="shared" si="1"/>
        <v>0</v>
      </c>
      <c r="X32" s="295">
        <f t="shared" si="1"/>
        <v>0</v>
      </c>
      <c r="Y32" s="295">
        <f t="shared" si="1"/>
        <v>0</v>
      </c>
      <c r="Z32" s="295">
        <f t="shared" si="1"/>
        <v>0</v>
      </c>
      <c r="AA32" s="295">
        <f t="shared" si="1"/>
        <v>0</v>
      </c>
      <c r="AB32" s="297">
        <f>SUM(AB33:AB35)</f>
        <v>0</v>
      </c>
    </row>
    <row r="33" spans="1:28">
      <c r="A33" s="283" t="s">
        <v>390</v>
      </c>
      <c r="B33" s="284"/>
      <c r="C33" s="285">
        <v>24</v>
      </c>
      <c r="D33" s="286"/>
      <c r="E33" s="287"/>
      <c r="F33" s="288"/>
      <c r="G33" s="287"/>
      <c r="H33" s="289"/>
      <c r="I33" s="288"/>
      <c r="J33" s="287"/>
      <c r="K33" s="287"/>
      <c r="L33" s="287"/>
      <c r="M33" s="287"/>
      <c r="N33" s="288"/>
      <c r="O33" s="287"/>
      <c r="P33" s="287"/>
      <c r="Q33" s="287"/>
      <c r="R33" s="287"/>
      <c r="S33" s="287"/>
      <c r="T33" s="290"/>
      <c r="U33" s="286"/>
      <c r="V33" s="287"/>
      <c r="W33" s="287"/>
      <c r="X33" s="287"/>
      <c r="Y33" s="287"/>
      <c r="Z33" s="287"/>
      <c r="AA33" s="287"/>
      <c r="AB33" s="289"/>
    </row>
    <row r="34" spans="1:28">
      <c r="A34" s="283" t="s">
        <v>391</v>
      </c>
      <c r="B34" s="284"/>
      <c r="C34" s="285">
        <v>25</v>
      </c>
      <c r="D34" s="286"/>
      <c r="E34" s="287"/>
      <c r="F34" s="288"/>
      <c r="G34" s="287"/>
      <c r="H34" s="289"/>
      <c r="I34" s="288"/>
      <c r="J34" s="287"/>
      <c r="K34" s="287"/>
      <c r="L34" s="287"/>
      <c r="M34" s="287"/>
      <c r="N34" s="288"/>
      <c r="O34" s="287"/>
      <c r="P34" s="287"/>
      <c r="Q34" s="287"/>
      <c r="R34" s="287"/>
      <c r="S34" s="287"/>
      <c r="T34" s="290"/>
      <c r="U34" s="286"/>
      <c r="V34" s="287"/>
      <c r="W34" s="287"/>
      <c r="X34" s="287"/>
      <c r="Y34" s="287"/>
      <c r="Z34" s="287"/>
      <c r="AA34" s="287"/>
      <c r="AB34" s="289"/>
    </row>
    <row r="35" spans="1:28">
      <c r="A35" s="283" t="s">
        <v>392</v>
      </c>
      <c r="B35" s="284"/>
      <c r="C35" s="285">
        <v>26</v>
      </c>
      <c r="D35" s="286"/>
      <c r="E35" s="287"/>
      <c r="F35" s="288"/>
      <c r="G35" s="287"/>
      <c r="H35" s="289"/>
      <c r="I35" s="288"/>
      <c r="J35" s="287"/>
      <c r="K35" s="287"/>
      <c r="L35" s="287"/>
      <c r="M35" s="287"/>
      <c r="N35" s="288"/>
      <c r="O35" s="287"/>
      <c r="P35" s="287"/>
      <c r="Q35" s="287"/>
      <c r="R35" s="287"/>
      <c r="S35" s="287"/>
      <c r="T35" s="290"/>
      <c r="U35" s="286"/>
      <c r="V35" s="287"/>
      <c r="W35" s="287"/>
      <c r="X35" s="287"/>
      <c r="Y35" s="287"/>
      <c r="Z35" s="287"/>
      <c r="AA35" s="287"/>
      <c r="AB35" s="289"/>
    </row>
    <row r="36" spans="1:28">
      <c r="A36" s="291" t="s">
        <v>393</v>
      </c>
      <c r="B36" s="292"/>
      <c r="C36" s="293">
        <v>27</v>
      </c>
      <c r="D36" s="294">
        <f t="shared" ref="D36:AA36" si="2">SUM(D37:D42)</f>
        <v>0</v>
      </c>
      <c r="E36" s="295">
        <f t="shared" si="2"/>
        <v>0</v>
      </c>
      <c r="F36" s="296">
        <f t="shared" si="2"/>
        <v>0</v>
      </c>
      <c r="G36" s="295">
        <f t="shared" si="2"/>
        <v>0</v>
      </c>
      <c r="H36" s="297">
        <f t="shared" si="2"/>
        <v>0</v>
      </c>
      <c r="I36" s="296">
        <f t="shared" si="2"/>
        <v>0</v>
      </c>
      <c r="J36" s="295">
        <f t="shared" si="2"/>
        <v>0</v>
      </c>
      <c r="K36" s="295">
        <f t="shared" si="2"/>
        <v>0</v>
      </c>
      <c r="L36" s="295">
        <f t="shared" si="2"/>
        <v>0</v>
      </c>
      <c r="M36" s="295">
        <f t="shared" si="2"/>
        <v>0</v>
      </c>
      <c r="N36" s="296">
        <f t="shared" si="2"/>
        <v>0</v>
      </c>
      <c r="O36" s="295">
        <f t="shared" si="2"/>
        <v>0</v>
      </c>
      <c r="P36" s="295">
        <f t="shared" si="2"/>
        <v>0</v>
      </c>
      <c r="Q36" s="295">
        <f t="shared" si="2"/>
        <v>0</v>
      </c>
      <c r="R36" s="295">
        <f t="shared" si="2"/>
        <v>0</v>
      </c>
      <c r="S36" s="295">
        <f t="shared" si="2"/>
        <v>0</v>
      </c>
      <c r="T36" s="298">
        <f t="shared" si="2"/>
        <v>0</v>
      </c>
      <c r="U36" s="294">
        <f t="shared" si="2"/>
        <v>0</v>
      </c>
      <c r="V36" s="295">
        <f t="shared" si="2"/>
        <v>0</v>
      </c>
      <c r="W36" s="295">
        <f t="shared" si="2"/>
        <v>0</v>
      </c>
      <c r="X36" s="295">
        <f t="shared" si="2"/>
        <v>0</v>
      </c>
      <c r="Y36" s="295">
        <f t="shared" si="2"/>
        <v>0</v>
      </c>
      <c r="Z36" s="295">
        <f t="shared" si="2"/>
        <v>0</v>
      </c>
      <c r="AA36" s="295">
        <f t="shared" si="2"/>
        <v>0</v>
      </c>
      <c r="AB36" s="297">
        <f>SUM(AB37:AB42)</f>
        <v>0</v>
      </c>
    </row>
    <row r="37" spans="1:28">
      <c r="A37" s="283" t="s">
        <v>394</v>
      </c>
      <c r="B37" s="284"/>
      <c r="C37" s="285">
        <v>28</v>
      </c>
      <c r="D37" s="286"/>
      <c r="E37" s="287"/>
      <c r="F37" s="288"/>
      <c r="G37" s="287"/>
      <c r="H37" s="289"/>
      <c r="I37" s="288"/>
      <c r="J37" s="287"/>
      <c r="K37" s="287"/>
      <c r="L37" s="287"/>
      <c r="M37" s="287"/>
      <c r="N37" s="288"/>
      <c r="O37" s="287"/>
      <c r="P37" s="287"/>
      <c r="Q37" s="287"/>
      <c r="R37" s="287"/>
      <c r="S37" s="287"/>
      <c r="T37" s="290"/>
      <c r="U37" s="286"/>
      <c r="V37" s="287"/>
      <c r="W37" s="287"/>
      <c r="X37" s="287"/>
      <c r="Y37" s="287"/>
      <c r="Z37" s="287"/>
      <c r="AA37" s="287"/>
      <c r="AB37" s="289"/>
    </row>
    <row r="38" spans="1:28">
      <c r="A38" s="283" t="s">
        <v>395</v>
      </c>
      <c r="B38" s="284"/>
      <c r="C38" s="285">
        <v>29</v>
      </c>
      <c r="D38" s="286"/>
      <c r="E38" s="287"/>
      <c r="F38" s="288"/>
      <c r="G38" s="287"/>
      <c r="H38" s="289"/>
      <c r="I38" s="288"/>
      <c r="J38" s="287"/>
      <c r="K38" s="287"/>
      <c r="L38" s="287"/>
      <c r="M38" s="287"/>
      <c r="N38" s="288"/>
      <c r="O38" s="287"/>
      <c r="P38" s="287"/>
      <c r="Q38" s="287"/>
      <c r="R38" s="287"/>
      <c r="S38" s="287"/>
      <c r="T38" s="290"/>
      <c r="U38" s="286"/>
      <c r="V38" s="287"/>
      <c r="W38" s="287"/>
      <c r="X38" s="287"/>
      <c r="Y38" s="287"/>
      <c r="Z38" s="287"/>
      <c r="AA38" s="287"/>
      <c r="AB38" s="289"/>
    </row>
    <row r="39" spans="1:28">
      <c r="A39" s="283" t="s">
        <v>396</v>
      </c>
      <c r="B39" s="284"/>
      <c r="C39" s="285">
        <v>30</v>
      </c>
      <c r="D39" s="286"/>
      <c r="E39" s="287"/>
      <c r="F39" s="288"/>
      <c r="G39" s="287"/>
      <c r="H39" s="289"/>
      <c r="I39" s="288"/>
      <c r="J39" s="287"/>
      <c r="K39" s="287"/>
      <c r="L39" s="287"/>
      <c r="M39" s="287"/>
      <c r="N39" s="288"/>
      <c r="O39" s="287"/>
      <c r="P39" s="287"/>
      <c r="Q39" s="287"/>
      <c r="R39" s="287"/>
      <c r="S39" s="287"/>
      <c r="T39" s="290"/>
      <c r="U39" s="286"/>
      <c r="V39" s="287"/>
      <c r="W39" s="287"/>
      <c r="X39" s="287"/>
      <c r="Y39" s="287"/>
      <c r="Z39" s="287"/>
      <c r="AA39" s="287"/>
      <c r="AB39" s="289"/>
    </row>
    <row r="40" spans="1:28">
      <c r="A40" s="283" t="s">
        <v>397</v>
      </c>
      <c r="B40" s="284"/>
      <c r="C40" s="285">
        <v>31</v>
      </c>
      <c r="D40" s="286"/>
      <c r="E40" s="287"/>
      <c r="F40" s="288"/>
      <c r="G40" s="287"/>
      <c r="H40" s="289"/>
      <c r="I40" s="288"/>
      <c r="J40" s="287"/>
      <c r="K40" s="287"/>
      <c r="L40" s="287"/>
      <c r="M40" s="287"/>
      <c r="N40" s="288"/>
      <c r="O40" s="287"/>
      <c r="P40" s="287"/>
      <c r="Q40" s="287"/>
      <c r="R40" s="287"/>
      <c r="S40" s="287"/>
      <c r="T40" s="290"/>
      <c r="U40" s="286"/>
      <c r="V40" s="287"/>
      <c r="W40" s="287"/>
      <c r="X40" s="287"/>
      <c r="Y40" s="287"/>
      <c r="Z40" s="287"/>
      <c r="AA40" s="287"/>
      <c r="AB40" s="289"/>
    </row>
    <row r="41" spans="1:28" ht="15.75" thickBot="1">
      <c r="A41" s="299" t="s">
        <v>398</v>
      </c>
      <c r="B41" s="300"/>
      <c r="C41" s="301">
        <v>32</v>
      </c>
      <c r="D41" s="302"/>
      <c r="E41" s="303"/>
      <c r="F41" s="304"/>
      <c r="G41" s="303"/>
      <c r="H41" s="305"/>
      <c r="I41" s="304"/>
      <c r="J41" s="303"/>
      <c r="K41" s="303"/>
      <c r="L41" s="303"/>
      <c r="M41" s="303"/>
      <c r="N41" s="304"/>
      <c r="O41" s="303"/>
      <c r="P41" s="303"/>
      <c r="Q41" s="303"/>
      <c r="R41" s="303"/>
      <c r="S41" s="303"/>
      <c r="T41" s="306"/>
      <c r="U41" s="302"/>
      <c r="V41" s="303"/>
      <c r="W41" s="303"/>
      <c r="X41" s="303"/>
      <c r="Y41" s="303"/>
      <c r="Z41" s="303"/>
      <c r="AA41" s="303"/>
      <c r="AB41" s="305"/>
    </row>
    <row r="42" spans="1:28" ht="16.5" thickTop="1" thickBot="1">
      <c r="A42" s="307" t="s">
        <v>399</v>
      </c>
      <c r="B42" s="308"/>
      <c r="C42" s="309">
        <v>33</v>
      </c>
      <c r="D42" s="310"/>
      <c r="E42" s="311"/>
      <c r="F42" s="312"/>
      <c r="G42" s="311"/>
      <c r="H42" s="313"/>
      <c r="I42" s="312"/>
      <c r="J42" s="311"/>
      <c r="K42" s="311"/>
      <c r="L42" s="311"/>
      <c r="M42" s="311"/>
      <c r="N42" s="312"/>
      <c r="O42" s="311"/>
      <c r="P42" s="311"/>
      <c r="Q42" s="311"/>
      <c r="R42" s="311"/>
      <c r="S42" s="311"/>
      <c r="T42" s="314"/>
      <c r="U42" s="310"/>
      <c r="V42" s="311"/>
      <c r="W42" s="311"/>
      <c r="X42" s="311"/>
      <c r="Y42" s="311"/>
      <c r="Z42" s="311"/>
      <c r="AA42" s="311"/>
      <c r="AB42" s="313"/>
    </row>
    <row r="43" spans="1:28" ht="16.5" thickTop="1" thickBot="1">
      <c r="A43" s="315" t="s">
        <v>400</v>
      </c>
      <c r="B43" s="316"/>
      <c r="C43" s="317">
        <v>34</v>
      </c>
      <c r="D43" s="318">
        <f t="shared" ref="D43:AA43" si="3">SUM(D10,D32,D36)</f>
        <v>0</v>
      </c>
      <c r="E43" s="319">
        <f t="shared" si="3"/>
        <v>0</v>
      </c>
      <c r="F43" s="320">
        <f t="shared" si="3"/>
        <v>0</v>
      </c>
      <c r="G43" s="319">
        <f t="shared" si="3"/>
        <v>0</v>
      </c>
      <c r="H43" s="321">
        <f t="shared" si="3"/>
        <v>0</v>
      </c>
      <c r="I43" s="320">
        <f t="shared" si="3"/>
        <v>0</v>
      </c>
      <c r="J43" s="319">
        <f t="shared" si="3"/>
        <v>0</v>
      </c>
      <c r="K43" s="319">
        <f t="shared" si="3"/>
        <v>0</v>
      </c>
      <c r="L43" s="319">
        <f t="shared" si="3"/>
        <v>0</v>
      </c>
      <c r="M43" s="319">
        <f t="shared" si="3"/>
        <v>0</v>
      </c>
      <c r="N43" s="320">
        <f t="shared" si="3"/>
        <v>0</v>
      </c>
      <c r="O43" s="319">
        <f t="shared" si="3"/>
        <v>0</v>
      </c>
      <c r="P43" s="319">
        <f t="shared" si="3"/>
        <v>0</v>
      </c>
      <c r="Q43" s="319">
        <f t="shared" si="3"/>
        <v>0</v>
      </c>
      <c r="R43" s="319">
        <f t="shared" si="3"/>
        <v>0</v>
      </c>
      <c r="S43" s="319">
        <f t="shared" si="3"/>
        <v>0</v>
      </c>
      <c r="T43" s="322">
        <f t="shared" si="3"/>
        <v>0</v>
      </c>
      <c r="U43" s="318">
        <f t="shared" si="3"/>
        <v>0</v>
      </c>
      <c r="V43" s="319">
        <f t="shared" si="3"/>
        <v>0</v>
      </c>
      <c r="W43" s="319">
        <f t="shared" si="3"/>
        <v>0</v>
      </c>
      <c r="X43" s="319">
        <f t="shared" si="3"/>
        <v>0</v>
      </c>
      <c r="Y43" s="319">
        <f t="shared" si="3"/>
        <v>0</v>
      </c>
      <c r="Z43" s="319">
        <f t="shared" si="3"/>
        <v>0</v>
      </c>
      <c r="AA43" s="319">
        <f t="shared" si="3"/>
        <v>0</v>
      </c>
      <c r="AB43" s="321">
        <f>SUM(AB10,AB32,AB36)</f>
        <v>0</v>
      </c>
    </row>
    <row r="44" spans="1:28" ht="15.75" thickTop="1"/>
    <row r="45" spans="1:28" ht="15.75" thickBot="1">
      <c r="A45" s="263" t="s">
        <v>401</v>
      </c>
    </row>
    <row r="46" spans="1:28" s="327" customFormat="1" ht="15.75" thickTop="1" thickBot="1">
      <c r="D46" s="545" t="s">
        <v>348</v>
      </c>
      <c r="E46" s="546"/>
      <c r="F46" s="546"/>
      <c r="G46" s="546"/>
      <c r="H46" s="547"/>
      <c r="I46" s="550" t="s">
        <v>349</v>
      </c>
      <c r="J46" s="548"/>
      <c r="K46" s="548"/>
      <c r="L46" s="548"/>
      <c r="M46" s="548"/>
      <c r="N46" s="548"/>
      <c r="O46" s="548"/>
      <c r="P46" s="548"/>
      <c r="Q46" s="548"/>
      <c r="R46" s="548"/>
      <c r="S46" s="548"/>
      <c r="T46" s="548"/>
      <c r="U46" s="548"/>
      <c r="V46" s="548"/>
      <c r="W46" s="548"/>
      <c r="X46" s="548"/>
      <c r="Y46" s="548"/>
      <c r="Z46" s="548"/>
      <c r="AA46" s="548"/>
      <c r="AB46" s="549"/>
    </row>
    <row r="47" spans="1:28" ht="24.95" customHeight="1" thickTop="1">
      <c r="A47" s="266"/>
      <c r="B47" s="266"/>
      <c r="C47" s="266"/>
      <c r="D47" s="551" t="s">
        <v>166</v>
      </c>
      <c r="E47" s="543" t="s">
        <v>167</v>
      </c>
      <c r="F47" s="543" t="s">
        <v>165</v>
      </c>
      <c r="G47" s="543" t="s">
        <v>202</v>
      </c>
      <c r="H47" s="543" t="s">
        <v>169</v>
      </c>
      <c r="I47" s="543" t="s">
        <v>188</v>
      </c>
      <c r="J47" s="543" t="s">
        <v>14</v>
      </c>
      <c r="K47" s="543" t="s">
        <v>15</v>
      </c>
      <c r="L47" s="543" t="s">
        <v>16</v>
      </c>
      <c r="M47" s="543" t="s">
        <v>189</v>
      </c>
      <c r="N47" s="530" t="s">
        <v>231</v>
      </c>
      <c r="O47" s="543" t="s">
        <v>190</v>
      </c>
      <c r="P47" s="543" t="s">
        <v>191</v>
      </c>
      <c r="Q47" s="543" t="s">
        <v>192</v>
      </c>
      <c r="R47" s="530" t="s">
        <v>231</v>
      </c>
      <c r="S47" s="543" t="s">
        <v>193</v>
      </c>
      <c r="T47" s="553" t="s">
        <v>199</v>
      </c>
      <c r="U47" s="530" t="s">
        <v>231</v>
      </c>
      <c r="V47" s="543" t="s">
        <v>194</v>
      </c>
      <c r="W47" s="543" t="s">
        <v>195</v>
      </c>
      <c r="X47" s="543" t="s">
        <v>17</v>
      </c>
      <c r="Y47" s="543" t="s">
        <v>18</v>
      </c>
      <c r="Z47" s="543" t="s">
        <v>196</v>
      </c>
      <c r="AA47" s="543" t="s">
        <v>197</v>
      </c>
      <c r="AB47" s="555" t="s">
        <v>198</v>
      </c>
    </row>
    <row r="48" spans="1:28" ht="24.95" customHeight="1">
      <c r="A48" s="266"/>
      <c r="B48" s="266"/>
      <c r="C48" s="266"/>
      <c r="D48" s="552"/>
      <c r="E48" s="544"/>
      <c r="F48" s="544"/>
      <c r="G48" s="544"/>
      <c r="H48" s="544"/>
      <c r="I48" s="544"/>
      <c r="J48" s="544"/>
      <c r="K48" s="544"/>
      <c r="L48" s="544"/>
      <c r="M48" s="544"/>
      <c r="N48" s="531"/>
      <c r="O48" s="544"/>
      <c r="P48" s="544"/>
      <c r="Q48" s="544"/>
      <c r="R48" s="531"/>
      <c r="S48" s="544"/>
      <c r="T48" s="554"/>
      <c r="U48" s="531"/>
      <c r="V48" s="544"/>
      <c r="W48" s="544"/>
      <c r="X48" s="544"/>
      <c r="Y48" s="544"/>
      <c r="Z48" s="544"/>
      <c r="AA48" s="544"/>
      <c r="AB48" s="556"/>
    </row>
    <row r="49" spans="1:28" ht="15.75" thickBot="1">
      <c r="A49" s="266"/>
      <c r="B49" s="266"/>
      <c r="C49" s="266"/>
      <c r="D49" s="267" t="s">
        <v>0</v>
      </c>
      <c r="E49" s="268" t="s">
        <v>1</v>
      </c>
      <c r="F49" s="268" t="s">
        <v>2</v>
      </c>
      <c r="G49" s="268" t="s">
        <v>3</v>
      </c>
      <c r="H49" s="269" t="s">
        <v>5</v>
      </c>
      <c r="I49" s="270" t="s">
        <v>21</v>
      </c>
      <c r="J49" s="268" t="s">
        <v>350</v>
      </c>
      <c r="K49" s="268" t="s">
        <v>351</v>
      </c>
      <c r="L49" s="268" t="s">
        <v>352</v>
      </c>
      <c r="M49" s="268" t="s">
        <v>353</v>
      </c>
      <c r="N49" s="270" t="s">
        <v>354</v>
      </c>
      <c r="O49" s="268" t="s">
        <v>355</v>
      </c>
      <c r="P49" s="268" t="s">
        <v>356</v>
      </c>
      <c r="Q49" s="268" t="s">
        <v>357</v>
      </c>
      <c r="R49" s="268" t="s">
        <v>358</v>
      </c>
      <c r="S49" s="268" t="s">
        <v>359</v>
      </c>
      <c r="T49" s="271" t="s">
        <v>360</v>
      </c>
      <c r="U49" s="267" t="s">
        <v>361</v>
      </c>
      <c r="V49" s="268" t="s">
        <v>362</v>
      </c>
      <c r="W49" s="268" t="s">
        <v>35</v>
      </c>
      <c r="X49" s="272" t="s">
        <v>36</v>
      </c>
      <c r="Y49" s="273" t="s">
        <v>363</v>
      </c>
      <c r="Z49" s="273" t="s">
        <v>364</v>
      </c>
      <c r="AA49" s="273" t="s">
        <v>365</v>
      </c>
      <c r="AB49" s="274" t="s">
        <v>366</v>
      </c>
    </row>
    <row r="50" spans="1:28" ht="15.75" thickTop="1">
      <c r="A50" s="275" t="s">
        <v>367</v>
      </c>
      <c r="B50" s="276"/>
      <c r="C50" s="277">
        <v>35</v>
      </c>
      <c r="D50" s="323">
        <f t="shared" ref="D50:AB50" si="4">SUM(D51:D71)</f>
        <v>0</v>
      </c>
      <c r="E50" s="324">
        <f t="shared" si="4"/>
        <v>0</v>
      </c>
      <c r="F50" s="325">
        <f t="shared" si="4"/>
        <v>0</v>
      </c>
      <c r="G50" s="324">
        <f t="shared" si="4"/>
        <v>0</v>
      </c>
      <c r="H50" s="326">
        <f t="shared" si="4"/>
        <v>0</v>
      </c>
      <c r="I50" s="325">
        <f t="shared" si="4"/>
        <v>0</v>
      </c>
      <c r="J50" s="324">
        <f t="shared" si="4"/>
        <v>0</v>
      </c>
      <c r="K50" s="324">
        <f t="shared" si="4"/>
        <v>0</v>
      </c>
      <c r="L50" s="324">
        <f t="shared" si="4"/>
        <v>0</v>
      </c>
      <c r="M50" s="324">
        <f t="shared" si="4"/>
        <v>0</v>
      </c>
      <c r="N50" s="325">
        <f t="shared" si="4"/>
        <v>0</v>
      </c>
      <c r="O50" s="324">
        <f t="shared" si="4"/>
        <v>0</v>
      </c>
      <c r="P50" s="324">
        <f t="shared" si="4"/>
        <v>0</v>
      </c>
      <c r="Q50" s="324">
        <f>SUM(Q51:Q71)</f>
        <v>0</v>
      </c>
      <c r="R50" s="324">
        <f t="shared" si="4"/>
        <v>0</v>
      </c>
      <c r="S50" s="324">
        <f t="shared" si="4"/>
        <v>0</v>
      </c>
      <c r="T50" s="326">
        <f t="shared" si="4"/>
        <v>0</v>
      </c>
      <c r="U50" s="325">
        <f t="shared" si="4"/>
        <v>0</v>
      </c>
      <c r="V50" s="324">
        <f t="shared" si="4"/>
        <v>0</v>
      </c>
      <c r="W50" s="324">
        <f t="shared" si="4"/>
        <v>0</v>
      </c>
      <c r="X50" s="324">
        <f t="shared" si="4"/>
        <v>0</v>
      </c>
      <c r="Y50" s="324">
        <f t="shared" si="4"/>
        <v>0</v>
      </c>
      <c r="Z50" s="324">
        <f t="shared" si="4"/>
        <v>0</v>
      </c>
      <c r="AA50" s="324">
        <f t="shared" si="4"/>
        <v>0</v>
      </c>
      <c r="AB50" s="326">
        <f t="shared" si="4"/>
        <v>0</v>
      </c>
    </row>
    <row r="51" spans="1:28">
      <c r="A51" s="283" t="s">
        <v>368</v>
      </c>
      <c r="B51" s="284"/>
      <c r="C51" s="285">
        <v>36</v>
      </c>
      <c r="D51" s="286"/>
      <c r="E51" s="287"/>
      <c r="F51" s="288"/>
      <c r="G51" s="287"/>
      <c r="H51" s="289"/>
      <c r="I51" s="288"/>
      <c r="J51" s="287"/>
      <c r="K51" s="287"/>
      <c r="L51" s="287"/>
      <c r="M51" s="287"/>
      <c r="N51" s="288"/>
      <c r="O51" s="287"/>
      <c r="P51" s="287"/>
      <c r="Q51" s="287"/>
      <c r="R51" s="287"/>
      <c r="S51" s="287"/>
      <c r="T51" s="289"/>
      <c r="U51" s="288"/>
      <c r="V51" s="287"/>
      <c r="W51" s="287"/>
      <c r="X51" s="287"/>
      <c r="Y51" s="287"/>
      <c r="Z51" s="287"/>
      <c r="AA51" s="287"/>
      <c r="AB51" s="289"/>
    </row>
    <row r="52" spans="1:28">
      <c r="A52" s="283" t="s">
        <v>369</v>
      </c>
      <c r="B52" s="284"/>
      <c r="C52" s="285">
        <v>37</v>
      </c>
      <c r="D52" s="286"/>
      <c r="E52" s="287"/>
      <c r="F52" s="288"/>
      <c r="G52" s="287"/>
      <c r="H52" s="289"/>
      <c r="I52" s="288"/>
      <c r="J52" s="287"/>
      <c r="K52" s="287"/>
      <c r="L52" s="287"/>
      <c r="M52" s="287"/>
      <c r="N52" s="288"/>
      <c r="O52" s="287"/>
      <c r="P52" s="287"/>
      <c r="Q52" s="287"/>
      <c r="R52" s="287"/>
      <c r="S52" s="287"/>
      <c r="T52" s="289"/>
      <c r="U52" s="288"/>
      <c r="V52" s="287"/>
      <c r="W52" s="287"/>
      <c r="X52" s="287"/>
      <c r="Y52" s="287"/>
      <c r="Z52" s="287"/>
      <c r="AA52" s="287"/>
      <c r="AB52" s="289"/>
    </row>
    <row r="53" spans="1:28">
      <c r="A53" s="283" t="s">
        <v>370</v>
      </c>
      <c r="B53" s="284"/>
      <c r="C53" s="285">
        <v>38</v>
      </c>
      <c r="D53" s="286"/>
      <c r="E53" s="287"/>
      <c r="F53" s="288"/>
      <c r="G53" s="287"/>
      <c r="H53" s="289"/>
      <c r="I53" s="288"/>
      <c r="J53" s="287"/>
      <c r="K53" s="287"/>
      <c r="L53" s="287"/>
      <c r="M53" s="287"/>
      <c r="N53" s="288"/>
      <c r="O53" s="287"/>
      <c r="P53" s="287"/>
      <c r="Q53" s="287"/>
      <c r="R53" s="287"/>
      <c r="S53" s="287"/>
      <c r="T53" s="289"/>
      <c r="U53" s="288"/>
      <c r="V53" s="287"/>
      <c r="W53" s="287"/>
      <c r="X53" s="287"/>
      <c r="Y53" s="287"/>
      <c r="Z53" s="287"/>
      <c r="AA53" s="287"/>
      <c r="AB53" s="289"/>
    </row>
    <row r="54" spans="1:28">
      <c r="A54" s="283" t="s">
        <v>371</v>
      </c>
      <c r="B54" s="284"/>
      <c r="C54" s="285">
        <v>39</v>
      </c>
      <c r="D54" s="286"/>
      <c r="E54" s="287"/>
      <c r="F54" s="288"/>
      <c r="G54" s="287"/>
      <c r="H54" s="289"/>
      <c r="I54" s="288"/>
      <c r="J54" s="287"/>
      <c r="K54" s="287"/>
      <c r="L54" s="287"/>
      <c r="M54" s="287"/>
      <c r="N54" s="288"/>
      <c r="O54" s="287"/>
      <c r="P54" s="287"/>
      <c r="Q54" s="287"/>
      <c r="R54" s="287"/>
      <c r="S54" s="287"/>
      <c r="T54" s="289"/>
      <c r="U54" s="288"/>
      <c r="V54" s="287"/>
      <c r="W54" s="287"/>
      <c r="X54" s="287"/>
      <c r="Y54" s="287"/>
      <c r="Z54" s="287"/>
      <c r="AA54" s="287"/>
      <c r="AB54" s="289"/>
    </row>
    <row r="55" spans="1:28">
      <c r="A55" s="283" t="s">
        <v>372</v>
      </c>
      <c r="B55" s="284"/>
      <c r="C55" s="285">
        <v>40</v>
      </c>
      <c r="D55" s="286"/>
      <c r="E55" s="287"/>
      <c r="F55" s="288"/>
      <c r="G55" s="287"/>
      <c r="H55" s="289"/>
      <c r="I55" s="288"/>
      <c r="J55" s="287"/>
      <c r="K55" s="287"/>
      <c r="L55" s="287"/>
      <c r="M55" s="287"/>
      <c r="N55" s="288"/>
      <c r="O55" s="287"/>
      <c r="P55" s="287"/>
      <c r="Q55" s="287"/>
      <c r="R55" s="287"/>
      <c r="S55" s="287"/>
      <c r="T55" s="289"/>
      <c r="U55" s="288"/>
      <c r="V55" s="287"/>
      <c r="W55" s="287"/>
      <c r="X55" s="287"/>
      <c r="Y55" s="287"/>
      <c r="Z55" s="287"/>
      <c r="AA55" s="287"/>
      <c r="AB55" s="289"/>
    </row>
    <row r="56" spans="1:28">
      <c r="A56" s="283" t="s">
        <v>373</v>
      </c>
      <c r="B56" s="284"/>
      <c r="C56" s="285">
        <v>41</v>
      </c>
      <c r="D56" s="286"/>
      <c r="E56" s="287"/>
      <c r="F56" s="288"/>
      <c r="G56" s="287"/>
      <c r="H56" s="289"/>
      <c r="I56" s="288"/>
      <c r="J56" s="287"/>
      <c r="K56" s="287"/>
      <c r="L56" s="287"/>
      <c r="M56" s="287"/>
      <c r="N56" s="288"/>
      <c r="O56" s="287"/>
      <c r="P56" s="287"/>
      <c r="Q56" s="287"/>
      <c r="R56" s="287"/>
      <c r="S56" s="287"/>
      <c r="T56" s="289"/>
      <c r="U56" s="288"/>
      <c r="V56" s="287"/>
      <c r="W56" s="287"/>
      <c r="X56" s="287"/>
      <c r="Y56" s="287"/>
      <c r="Z56" s="287"/>
      <c r="AA56" s="287"/>
      <c r="AB56" s="289"/>
    </row>
    <row r="57" spans="1:28">
      <c r="A57" s="283" t="s">
        <v>374</v>
      </c>
      <c r="B57" s="284"/>
      <c r="C57" s="285">
        <v>42</v>
      </c>
      <c r="D57" s="286"/>
      <c r="E57" s="287"/>
      <c r="F57" s="288"/>
      <c r="G57" s="287"/>
      <c r="H57" s="289"/>
      <c r="I57" s="288"/>
      <c r="J57" s="287"/>
      <c r="K57" s="287"/>
      <c r="L57" s="287"/>
      <c r="M57" s="287"/>
      <c r="N57" s="288"/>
      <c r="O57" s="287"/>
      <c r="P57" s="287"/>
      <c r="Q57" s="287"/>
      <c r="R57" s="287"/>
      <c r="S57" s="287"/>
      <c r="T57" s="289"/>
      <c r="U57" s="288"/>
      <c r="V57" s="287"/>
      <c r="W57" s="287"/>
      <c r="X57" s="287"/>
      <c r="Y57" s="287"/>
      <c r="Z57" s="287"/>
      <c r="AA57" s="287"/>
      <c r="AB57" s="289"/>
    </row>
    <row r="58" spans="1:28">
      <c r="A58" s="283" t="s">
        <v>375</v>
      </c>
      <c r="B58" s="284"/>
      <c r="C58" s="285">
        <v>43</v>
      </c>
      <c r="D58" s="286"/>
      <c r="E58" s="287"/>
      <c r="F58" s="288"/>
      <c r="G58" s="287"/>
      <c r="H58" s="289"/>
      <c r="I58" s="288"/>
      <c r="J58" s="287"/>
      <c r="K58" s="287"/>
      <c r="L58" s="287"/>
      <c r="M58" s="287"/>
      <c r="N58" s="288"/>
      <c r="O58" s="287"/>
      <c r="P58" s="287"/>
      <c r="Q58" s="287"/>
      <c r="R58" s="287"/>
      <c r="S58" s="287"/>
      <c r="T58" s="289"/>
      <c r="U58" s="288"/>
      <c r="V58" s="287"/>
      <c r="W58" s="287"/>
      <c r="X58" s="287"/>
      <c r="Y58" s="287"/>
      <c r="Z58" s="287"/>
      <c r="AA58" s="287"/>
      <c r="AB58" s="289"/>
    </row>
    <row r="59" spans="1:28">
      <c r="A59" s="283" t="s">
        <v>376</v>
      </c>
      <c r="B59" s="284"/>
      <c r="C59" s="285">
        <v>44</v>
      </c>
      <c r="D59" s="286"/>
      <c r="E59" s="287"/>
      <c r="F59" s="288"/>
      <c r="G59" s="287"/>
      <c r="H59" s="289"/>
      <c r="I59" s="288"/>
      <c r="J59" s="287"/>
      <c r="K59" s="287"/>
      <c r="L59" s="287"/>
      <c r="M59" s="287"/>
      <c r="N59" s="288"/>
      <c r="O59" s="287"/>
      <c r="P59" s="287"/>
      <c r="Q59" s="287"/>
      <c r="R59" s="287"/>
      <c r="S59" s="287"/>
      <c r="T59" s="289"/>
      <c r="U59" s="288"/>
      <c r="V59" s="287"/>
      <c r="W59" s="287"/>
      <c r="X59" s="287"/>
      <c r="Y59" s="287"/>
      <c r="Z59" s="287"/>
      <c r="AA59" s="287"/>
      <c r="AB59" s="289"/>
    </row>
    <row r="60" spans="1:28">
      <c r="A60" s="283" t="s">
        <v>377</v>
      </c>
      <c r="B60" s="284"/>
      <c r="C60" s="285">
        <v>45</v>
      </c>
      <c r="D60" s="286"/>
      <c r="E60" s="287"/>
      <c r="F60" s="288"/>
      <c r="G60" s="287"/>
      <c r="H60" s="289"/>
      <c r="I60" s="288"/>
      <c r="J60" s="287"/>
      <c r="K60" s="287"/>
      <c r="L60" s="287"/>
      <c r="M60" s="287"/>
      <c r="N60" s="288"/>
      <c r="O60" s="287"/>
      <c r="P60" s="287"/>
      <c r="Q60" s="287"/>
      <c r="R60" s="287"/>
      <c r="S60" s="287"/>
      <c r="T60" s="289"/>
      <c r="U60" s="288"/>
      <c r="V60" s="287"/>
      <c r="W60" s="287"/>
      <c r="X60" s="287"/>
      <c r="Y60" s="287"/>
      <c r="Z60" s="287"/>
      <c r="AA60" s="287"/>
      <c r="AB60" s="289"/>
    </row>
    <row r="61" spans="1:28">
      <c r="A61" s="283" t="s">
        <v>378</v>
      </c>
      <c r="B61" s="284"/>
      <c r="C61" s="285">
        <v>46</v>
      </c>
      <c r="D61" s="286"/>
      <c r="E61" s="287"/>
      <c r="F61" s="288"/>
      <c r="G61" s="287"/>
      <c r="H61" s="289"/>
      <c r="I61" s="288"/>
      <c r="J61" s="287"/>
      <c r="K61" s="287"/>
      <c r="L61" s="287"/>
      <c r="M61" s="287"/>
      <c r="N61" s="288"/>
      <c r="O61" s="287"/>
      <c r="P61" s="287"/>
      <c r="Q61" s="287"/>
      <c r="R61" s="287"/>
      <c r="S61" s="287"/>
      <c r="T61" s="289"/>
      <c r="U61" s="288"/>
      <c r="V61" s="287"/>
      <c r="W61" s="287"/>
      <c r="X61" s="287"/>
      <c r="Y61" s="287"/>
      <c r="Z61" s="287"/>
      <c r="AA61" s="287"/>
      <c r="AB61" s="289"/>
    </row>
    <row r="62" spans="1:28">
      <c r="A62" s="283" t="s">
        <v>379</v>
      </c>
      <c r="B62" s="284"/>
      <c r="C62" s="285">
        <v>47</v>
      </c>
      <c r="D62" s="286"/>
      <c r="E62" s="287"/>
      <c r="F62" s="288"/>
      <c r="G62" s="287"/>
      <c r="H62" s="289"/>
      <c r="I62" s="288"/>
      <c r="J62" s="287"/>
      <c r="K62" s="287"/>
      <c r="L62" s="287"/>
      <c r="M62" s="287"/>
      <c r="N62" s="288"/>
      <c r="O62" s="287"/>
      <c r="P62" s="287"/>
      <c r="Q62" s="287"/>
      <c r="R62" s="287"/>
      <c r="S62" s="287"/>
      <c r="T62" s="289"/>
      <c r="U62" s="288"/>
      <c r="V62" s="287"/>
      <c r="W62" s="287"/>
      <c r="X62" s="287"/>
      <c r="Y62" s="287"/>
      <c r="Z62" s="287"/>
      <c r="AA62" s="287"/>
      <c r="AB62" s="289"/>
    </row>
    <row r="63" spans="1:28">
      <c r="A63" s="283" t="s">
        <v>380</v>
      </c>
      <c r="B63" s="284"/>
      <c r="C63" s="285">
        <v>48</v>
      </c>
      <c r="D63" s="286"/>
      <c r="E63" s="287"/>
      <c r="F63" s="288"/>
      <c r="G63" s="287"/>
      <c r="H63" s="289"/>
      <c r="I63" s="288"/>
      <c r="J63" s="287"/>
      <c r="K63" s="287"/>
      <c r="L63" s="287"/>
      <c r="M63" s="287"/>
      <c r="N63" s="288"/>
      <c r="O63" s="287"/>
      <c r="P63" s="287"/>
      <c r="Q63" s="287"/>
      <c r="R63" s="287"/>
      <c r="S63" s="287"/>
      <c r="T63" s="289"/>
      <c r="U63" s="288"/>
      <c r="V63" s="287"/>
      <c r="W63" s="287"/>
      <c r="X63" s="287"/>
      <c r="Y63" s="287"/>
      <c r="Z63" s="287"/>
      <c r="AA63" s="287"/>
      <c r="AB63" s="289"/>
    </row>
    <row r="64" spans="1:28">
      <c r="A64" s="283" t="s">
        <v>381</v>
      </c>
      <c r="B64" s="284"/>
      <c r="C64" s="285">
        <v>49</v>
      </c>
      <c r="D64" s="286"/>
      <c r="E64" s="287"/>
      <c r="F64" s="288"/>
      <c r="G64" s="287"/>
      <c r="H64" s="289"/>
      <c r="I64" s="288"/>
      <c r="J64" s="287"/>
      <c r="K64" s="287"/>
      <c r="L64" s="287"/>
      <c r="M64" s="287"/>
      <c r="N64" s="288"/>
      <c r="O64" s="287"/>
      <c r="P64" s="287"/>
      <c r="Q64" s="287"/>
      <c r="R64" s="287"/>
      <c r="S64" s="287"/>
      <c r="T64" s="289"/>
      <c r="U64" s="288"/>
      <c r="V64" s="287"/>
      <c r="W64" s="287"/>
      <c r="X64" s="287"/>
      <c r="Y64" s="287"/>
      <c r="Z64" s="287"/>
      <c r="AA64" s="287"/>
      <c r="AB64" s="289"/>
    </row>
    <row r="65" spans="1:28">
      <c r="A65" s="283" t="s">
        <v>382</v>
      </c>
      <c r="B65" s="284"/>
      <c r="C65" s="285">
        <v>50</v>
      </c>
      <c r="D65" s="286"/>
      <c r="E65" s="287"/>
      <c r="F65" s="288"/>
      <c r="G65" s="287"/>
      <c r="H65" s="289"/>
      <c r="I65" s="288"/>
      <c r="J65" s="287"/>
      <c r="K65" s="287"/>
      <c r="L65" s="287"/>
      <c r="M65" s="287"/>
      <c r="N65" s="288"/>
      <c r="O65" s="287"/>
      <c r="P65" s="287"/>
      <c r="Q65" s="287"/>
      <c r="R65" s="287"/>
      <c r="S65" s="287"/>
      <c r="T65" s="289"/>
      <c r="U65" s="288"/>
      <c r="V65" s="287"/>
      <c r="W65" s="287"/>
      <c r="X65" s="287"/>
      <c r="Y65" s="287"/>
      <c r="Z65" s="287"/>
      <c r="AA65" s="287"/>
      <c r="AB65" s="289"/>
    </row>
    <row r="66" spans="1:28">
      <c r="A66" s="283" t="s">
        <v>383</v>
      </c>
      <c r="B66" s="284"/>
      <c r="C66" s="285">
        <v>51</v>
      </c>
      <c r="D66" s="286"/>
      <c r="E66" s="287"/>
      <c r="F66" s="288"/>
      <c r="G66" s="287"/>
      <c r="H66" s="289"/>
      <c r="I66" s="288"/>
      <c r="J66" s="287"/>
      <c r="K66" s="287"/>
      <c r="L66" s="287"/>
      <c r="M66" s="287"/>
      <c r="N66" s="288"/>
      <c r="O66" s="287"/>
      <c r="P66" s="287"/>
      <c r="Q66" s="287"/>
      <c r="R66" s="287"/>
      <c r="S66" s="287"/>
      <c r="T66" s="289"/>
      <c r="U66" s="288"/>
      <c r="V66" s="287"/>
      <c r="W66" s="287"/>
      <c r="X66" s="287"/>
      <c r="Y66" s="287"/>
      <c r="Z66" s="287"/>
      <c r="AA66" s="287"/>
      <c r="AB66" s="289"/>
    </row>
    <row r="67" spans="1:28">
      <c r="A67" s="283" t="s">
        <v>384</v>
      </c>
      <c r="B67" s="284"/>
      <c r="C67" s="285">
        <v>52</v>
      </c>
      <c r="D67" s="286"/>
      <c r="E67" s="287"/>
      <c r="F67" s="288"/>
      <c r="G67" s="287"/>
      <c r="H67" s="289"/>
      <c r="I67" s="288"/>
      <c r="J67" s="287"/>
      <c r="K67" s="287"/>
      <c r="L67" s="287"/>
      <c r="M67" s="287"/>
      <c r="N67" s="288"/>
      <c r="O67" s="287"/>
      <c r="P67" s="287"/>
      <c r="Q67" s="287"/>
      <c r="R67" s="287"/>
      <c r="S67" s="287"/>
      <c r="T67" s="289"/>
      <c r="U67" s="288"/>
      <c r="V67" s="287"/>
      <c r="W67" s="287"/>
      <c r="X67" s="287"/>
      <c r="Y67" s="287"/>
      <c r="Z67" s="287"/>
      <c r="AA67" s="287"/>
      <c r="AB67" s="289"/>
    </row>
    <row r="68" spans="1:28">
      <c r="A68" s="283" t="s">
        <v>385</v>
      </c>
      <c r="B68" s="284"/>
      <c r="C68" s="285">
        <v>53</v>
      </c>
      <c r="D68" s="286"/>
      <c r="E68" s="287"/>
      <c r="F68" s="288"/>
      <c r="G68" s="287"/>
      <c r="H68" s="289"/>
      <c r="I68" s="288"/>
      <c r="J68" s="287"/>
      <c r="K68" s="287"/>
      <c r="L68" s="287"/>
      <c r="M68" s="287"/>
      <c r="N68" s="288"/>
      <c r="O68" s="287"/>
      <c r="P68" s="287"/>
      <c r="Q68" s="287"/>
      <c r="R68" s="287"/>
      <c r="S68" s="287"/>
      <c r="T68" s="289"/>
      <c r="U68" s="288"/>
      <c r="V68" s="287"/>
      <c r="W68" s="287"/>
      <c r="X68" s="287"/>
      <c r="Y68" s="287"/>
      <c r="Z68" s="287"/>
      <c r="AA68" s="287"/>
      <c r="AB68" s="289"/>
    </row>
    <row r="69" spans="1:28">
      <c r="A69" s="283" t="s">
        <v>386</v>
      </c>
      <c r="B69" s="284"/>
      <c r="C69" s="285">
        <v>54</v>
      </c>
      <c r="D69" s="286"/>
      <c r="E69" s="287"/>
      <c r="F69" s="288"/>
      <c r="G69" s="287"/>
      <c r="H69" s="289"/>
      <c r="I69" s="288"/>
      <c r="J69" s="287"/>
      <c r="K69" s="287"/>
      <c r="L69" s="287"/>
      <c r="M69" s="287"/>
      <c r="N69" s="288"/>
      <c r="O69" s="287"/>
      <c r="P69" s="287"/>
      <c r="Q69" s="287"/>
      <c r="R69" s="287"/>
      <c r="S69" s="287"/>
      <c r="T69" s="289"/>
      <c r="U69" s="288"/>
      <c r="V69" s="287"/>
      <c r="W69" s="287"/>
      <c r="X69" s="287"/>
      <c r="Y69" s="287"/>
      <c r="Z69" s="287"/>
      <c r="AA69" s="287"/>
      <c r="AB69" s="289"/>
    </row>
    <row r="70" spans="1:28">
      <c r="A70" s="283" t="s">
        <v>387</v>
      </c>
      <c r="B70" s="284"/>
      <c r="C70" s="285">
        <v>55</v>
      </c>
      <c r="D70" s="286"/>
      <c r="E70" s="287"/>
      <c r="F70" s="288"/>
      <c r="G70" s="287"/>
      <c r="H70" s="289"/>
      <c r="I70" s="288"/>
      <c r="J70" s="287"/>
      <c r="K70" s="287"/>
      <c r="L70" s="287"/>
      <c r="M70" s="287"/>
      <c r="N70" s="288"/>
      <c r="O70" s="287"/>
      <c r="P70" s="287"/>
      <c r="Q70" s="287"/>
      <c r="R70" s="287"/>
      <c r="S70" s="287"/>
      <c r="T70" s="289"/>
      <c r="U70" s="288"/>
      <c r="V70" s="287"/>
      <c r="W70" s="287"/>
      <c r="X70" s="287"/>
      <c r="Y70" s="287"/>
      <c r="Z70" s="287"/>
      <c r="AA70" s="287"/>
      <c r="AB70" s="289"/>
    </row>
    <row r="71" spans="1:28">
      <c r="A71" s="283" t="s">
        <v>388</v>
      </c>
      <c r="B71" s="284"/>
      <c r="C71" s="285">
        <v>56</v>
      </c>
      <c r="D71" s="286"/>
      <c r="E71" s="287"/>
      <c r="F71" s="288"/>
      <c r="G71" s="287"/>
      <c r="H71" s="289"/>
      <c r="I71" s="288"/>
      <c r="J71" s="287"/>
      <c r="K71" s="287"/>
      <c r="L71" s="287"/>
      <c r="M71" s="287"/>
      <c r="N71" s="288"/>
      <c r="O71" s="287"/>
      <c r="P71" s="287"/>
      <c r="Q71" s="287"/>
      <c r="R71" s="287"/>
      <c r="S71" s="287"/>
      <c r="T71" s="289"/>
      <c r="U71" s="288"/>
      <c r="V71" s="287"/>
      <c r="W71" s="287"/>
      <c r="X71" s="287"/>
      <c r="Y71" s="287"/>
      <c r="Z71" s="287"/>
      <c r="AA71" s="287"/>
      <c r="AB71" s="289"/>
    </row>
    <row r="72" spans="1:28">
      <c r="A72" s="291" t="s">
        <v>389</v>
      </c>
      <c r="B72" s="292"/>
      <c r="C72" s="293">
        <v>57</v>
      </c>
      <c r="D72" s="294">
        <f t="shared" ref="D72:AB72" si="5">SUM(D73:D75)</f>
        <v>0</v>
      </c>
      <c r="E72" s="295">
        <f t="shared" si="5"/>
        <v>0</v>
      </c>
      <c r="F72" s="296">
        <f t="shared" si="5"/>
        <v>0</v>
      </c>
      <c r="G72" s="295">
        <f t="shared" si="5"/>
        <v>0</v>
      </c>
      <c r="H72" s="297">
        <f t="shared" si="5"/>
        <v>0</v>
      </c>
      <c r="I72" s="296">
        <f t="shared" si="5"/>
        <v>0</v>
      </c>
      <c r="J72" s="295">
        <f t="shared" si="5"/>
        <v>0</v>
      </c>
      <c r="K72" s="295">
        <f t="shared" si="5"/>
        <v>0</v>
      </c>
      <c r="L72" s="295">
        <f t="shared" si="5"/>
        <v>0</v>
      </c>
      <c r="M72" s="295">
        <f t="shared" si="5"/>
        <v>0</v>
      </c>
      <c r="N72" s="296">
        <f t="shared" si="5"/>
        <v>0</v>
      </c>
      <c r="O72" s="295">
        <f t="shared" si="5"/>
        <v>0</v>
      </c>
      <c r="P72" s="295">
        <f t="shared" si="5"/>
        <v>0</v>
      </c>
      <c r="Q72" s="295">
        <f t="shared" si="5"/>
        <v>0</v>
      </c>
      <c r="R72" s="295">
        <f t="shared" si="5"/>
        <v>0</v>
      </c>
      <c r="S72" s="295">
        <f t="shared" si="5"/>
        <v>0</v>
      </c>
      <c r="T72" s="297">
        <f t="shared" si="5"/>
        <v>0</v>
      </c>
      <c r="U72" s="296">
        <f t="shared" si="5"/>
        <v>0</v>
      </c>
      <c r="V72" s="295">
        <f t="shared" si="5"/>
        <v>0</v>
      </c>
      <c r="W72" s="295">
        <f t="shared" si="5"/>
        <v>0</v>
      </c>
      <c r="X72" s="295">
        <f t="shared" si="5"/>
        <v>0</v>
      </c>
      <c r="Y72" s="295">
        <f t="shared" si="5"/>
        <v>0</v>
      </c>
      <c r="Z72" s="295">
        <f t="shared" si="5"/>
        <v>0</v>
      </c>
      <c r="AA72" s="295">
        <f t="shared" si="5"/>
        <v>0</v>
      </c>
      <c r="AB72" s="297">
        <f t="shared" si="5"/>
        <v>0</v>
      </c>
    </row>
    <row r="73" spans="1:28">
      <c r="A73" s="283" t="s">
        <v>390</v>
      </c>
      <c r="B73" s="284"/>
      <c r="C73" s="285">
        <v>58</v>
      </c>
      <c r="D73" s="286"/>
      <c r="E73" s="287"/>
      <c r="F73" s="288"/>
      <c r="G73" s="287"/>
      <c r="H73" s="289"/>
      <c r="I73" s="288"/>
      <c r="J73" s="287"/>
      <c r="K73" s="287"/>
      <c r="L73" s="287"/>
      <c r="M73" s="287"/>
      <c r="N73" s="288"/>
      <c r="O73" s="287"/>
      <c r="P73" s="287"/>
      <c r="Q73" s="287"/>
      <c r="R73" s="287"/>
      <c r="S73" s="287"/>
      <c r="T73" s="289"/>
      <c r="U73" s="288"/>
      <c r="V73" s="287"/>
      <c r="W73" s="287"/>
      <c r="X73" s="287"/>
      <c r="Y73" s="287"/>
      <c r="Z73" s="287"/>
      <c r="AA73" s="287"/>
      <c r="AB73" s="289"/>
    </row>
    <row r="74" spans="1:28">
      <c r="A74" s="283" t="s">
        <v>391</v>
      </c>
      <c r="B74" s="284"/>
      <c r="C74" s="285">
        <v>59</v>
      </c>
      <c r="D74" s="286"/>
      <c r="E74" s="287"/>
      <c r="F74" s="288"/>
      <c r="G74" s="287"/>
      <c r="H74" s="289"/>
      <c r="I74" s="288"/>
      <c r="J74" s="287"/>
      <c r="K74" s="287"/>
      <c r="L74" s="287"/>
      <c r="M74" s="287"/>
      <c r="N74" s="288"/>
      <c r="O74" s="287"/>
      <c r="P74" s="287"/>
      <c r="Q74" s="287"/>
      <c r="R74" s="287"/>
      <c r="S74" s="287"/>
      <c r="T74" s="289"/>
      <c r="U74" s="288"/>
      <c r="V74" s="287"/>
      <c r="W74" s="287"/>
      <c r="X74" s="287"/>
      <c r="Y74" s="287"/>
      <c r="Z74" s="287"/>
      <c r="AA74" s="287"/>
      <c r="AB74" s="289"/>
    </row>
    <row r="75" spans="1:28">
      <c r="A75" s="283" t="s">
        <v>392</v>
      </c>
      <c r="B75" s="284"/>
      <c r="C75" s="285">
        <v>60</v>
      </c>
      <c r="D75" s="286"/>
      <c r="E75" s="287"/>
      <c r="F75" s="288"/>
      <c r="G75" s="287"/>
      <c r="H75" s="289"/>
      <c r="I75" s="288"/>
      <c r="J75" s="287"/>
      <c r="K75" s="287"/>
      <c r="L75" s="287"/>
      <c r="M75" s="287"/>
      <c r="N75" s="288"/>
      <c r="O75" s="287"/>
      <c r="P75" s="287"/>
      <c r="Q75" s="287"/>
      <c r="R75" s="287"/>
      <c r="S75" s="287"/>
      <c r="T75" s="289"/>
      <c r="U75" s="288"/>
      <c r="V75" s="287"/>
      <c r="W75" s="287"/>
      <c r="X75" s="287"/>
      <c r="Y75" s="287"/>
      <c r="Z75" s="287"/>
      <c r="AA75" s="287"/>
      <c r="AB75" s="289"/>
    </row>
    <row r="76" spans="1:28">
      <c r="A76" s="291" t="s">
        <v>393</v>
      </c>
      <c r="B76" s="292"/>
      <c r="C76" s="293">
        <v>61</v>
      </c>
      <c r="D76" s="294">
        <f t="shared" ref="D76:AB76" si="6">SUM(D77:D82)</f>
        <v>0</v>
      </c>
      <c r="E76" s="295">
        <f t="shared" si="6"/>
        <v>0</v>
      </c>
      <c r="F76" s="296">
        <f t="shared" si="6"/>
        <v>0</v>
      </c>
      <c r="G76" s="295">
        <f t="shared" si="6"/>
        <v>0</v>
      </c>
      <c r="H76" s="297">
        <f t="shared" si="6"/>
        <v>0</v>
      </c>
      <c r="I76" s="296">
        <f t="shared" si="6"/>
        <v>0</v>
      </c>
      <c r="J76" s="295">
        <f t="shared" si="6"/>
        <v>0</v>
      </c>
      <c r="K76" s="295">
        <f t="shared" si="6"/>
        <v>0</v>
      </c>
      <c r="L76" s="295">
        <f t="shared" si="6"/>
        <v>0</v>
      </c>
      <c r="M76" s="295">
        <f t="shared" si="6"/>
        <v>0</v>
      </c>
      <c r="N76" s="296">
        <f t="shared" si="6"/>
        <v>0</v>
      </c>
      <c r="O76" s="295">
        <f t="shared" si="6"/>
        <v>0</v>
      </c>
      <c r="P76" s="295">
        <f t="shared" si="6"/>
        <v>0</v>
      </c>
      <c r="Q76" s="295">
        <f>SUM(Q77:Q82)</f>
        <v>0</v>
      </c>
      <c r="R76" s="295">
        <f t="shared" si="6"/>
        <v>0</v>
      </c>
      <c r="S76" s="295">
        <f t="shared" si="6"/>
        <v>0</v>
      </c>
      <c r="T76" s="297">
        <f t="shared" si="6"/>
        <v>0</v>
      </c>
      <c r="U76" s="296">
        <f t="shared" si="6"/>
        <v>0</v>
      </c>
      <c r="V76" s="295">
        <f t="shared" si="6"/>
        <v>0</v>
      </c>
      <c r="W76" s="295">
        <f t="shared" si="6"/>
        <v>0</v>
      </c>
      <c r="X76" s="295">
        <f t="shared" si="6"/>
        <v>0</v>
      </c>
      <c r="Y76" s="295">
        <f t="shared" si="6"/>
        <v>0</v>
      </c>
      <c r="Z76" s="295">
        <f t="shared" si="6"/>
        <v>0</v>
      </c>
      <c r="AA76" s="295">
        <f t="shared" si="6"/>
        <v>0</v>
      </c>
      <c r="AB76" s="297">
        <f t="shared" si="6"/>
        <v>0</v>
      </c>
    </row>
    <row r="77" spans="1:28">
      <c r="A77" s="283" t="s">
        <v>394</v>
      </c>
      <c r="B77" s="284"/>
      <c r="C77" s="285">
        <v>62</v>
      </c>
      <c r="D77" s="286"/>
      <c r="E77" s="287"/>
      <c r="F77" s="288"/>
      <c r="G77" s="287"/>
      <c r="H77" s="289"/>
      <c r="I77" s="288"/>
      <c r="J77" s="287"/>
      <c r="K77" s="287"/>
      <c r="L77" s="287"/>
      <c r="M77" s="287"/>
      <c r="N77" s="288"/>
      <c r="O77" s="287"/>
      <c r="P77" s="287"/>
      <c r="Q77" s="287"/>
      <c r="R77" s="287"/>
      <c r="S77" s="287"/>
      <c r="T77" s="289"/>
      <c r="U77" s="288"/>
      <c r="V77" s="287"/>
      <c r="W77" s="287"/>
      <c r="X77" s="287"/>
      <c r="Y77" s="287"/>
      <c r="Z77" s="287"/>
      <c r="AA77" s="287"/>
      <c r="AB77" s="289"/>
    </row>
    <row r="78" spans="1:28">
      <c r="A78" s="283" t="s">
        <v>395</v>
      </c>
      <c r="B78" s="284"/>
      <c r="C78" s="285">
        <v>63</v>
      </c>
      <c r="D78" s="286"/>
      <c r="E78" s="287"/>
      <c r="F78" s="288"/>
      <c r="G78" s="287"/>
      <c r="H78" s="289"/>
      <c r="I78" s="288"/>
      <c r="J78" s="287"/>
      <c r="K78" s="287"/>
      <c r="L78" s="287"/>
      <c r="M78" s="287"/>
      <c r="N78" s="288"/>
      <c r="O78" s="287"/>
      <c r="P78" s="287"/>
      <c r="Q78" s="287"/>
      <c r="R78" s="287"/>
      <c r="S78" s="287"/>
      <c r="T78" s="289"/>
      <c r="U78" s="288"/>
      <c r="V78" s="287"/>
      <c r="W78" s="287"/>
      <c r="X78" s="287"/>
      <c r="Y78" s="287"/>
      <c r="Z78" s="287"/>
      <c r="AA78" s="287"/>
      <c r="AB78" s="289"/>
    </row>
    <row r="79" spans="1:28">
      <c r="A79" s="283" t="s">
        <v>396</v>
      </c>
      <c r="B79" s="284"/>
      <c r="C79" s="285">
        <v>64</v>
      </c>
      <c r="D79" s="286"/>
      <c r="E79" s="287"/>
      <c r="F79" s="288"/>
      <c r="G79" s="287"/>
      <c r="H79" s="289"/>
      <c r="I79" s="288"/>
      <c r="J79" s="287"/>
      <c r="K79" s="287"/>
      <c r="L79" s="287"/>
      <c r="M79" s="287"/>
      <c r="N79" s="288"/>
      <c r="O79" s="287"/>
      <c r="P79" s="287"/>
      <c r="Q79" s="287"/>
      <c r="R79" s="287"/>
      <c r="S79" s="287"/>
      <c r="T79" s="289"/>
      <c r="U79" s="288"/>
      <c r="V79" s="287"/>
      <c r="W79" s="287"/>
      <c r="X79" s="287"/>
      <c r="Y79" s="287"/>
      <c r="Z79" s="287"/>
      <c r="AA79" s="287"/>
      <c r="AB79" s="289"/>
    </row>
    <row r="80" spans="1:28">
      <c r="A80" s="283" t="s">
        <v>397</v>
      </c>
      <c r="B80" s="284"/>
      <c r="C80" s="285">
        <v>65</v>
      </c>
      <c r="D80" s="286"/>
      <c r="E80" s="287"/>
      <c r="F80" s="288"/>
      <c r="G80" s="287"/>
      <c r="H80" s="289"/>
      <c r="I80" s="288"/>
      <c r="J80" s="287"/>
      <c r="K80" s="287"/>
      <c r="L80" s="287"/>
      <c r="M80" s="287"/>
      <c r="N80" s="288"/>
      <c r="O80" s="287"/>
      <c r="P80" s="287"/>
      <c r="Q80" s="287"/>
      <c r="R80" s="287"/>
      <c r="S80" s="287"/>
      <c r="T80" s="289"/>
      <c r="U80" s="288"/>
      <c r="V80" s="287"/>
      <c r="W80" s="287"/>
      <c r="X80" s="287"/>
      <c r="Y80" s="287"/>
      <c r="Z80" s="287"/>
      <c r="AA80" s="287"/>
      <c r="AB80" s="289"/>
    </row>
    <row r="81" spans="1:28" ht="15.75" thickBot="1">
      <c r="A81" s="299" t="s">
        <v>398</v>
      </c>
      <c r="B81" s="300"/>
      <c r="C81" s="301">
        <v>66</v>
      </c>
      <c r="D81" s="302"/>
      <c r="E81" s="303"/>
      <c r="F81" s="304"/>
      <c r="G81" s="303"/>
      <c r="H81" s="305"/>
      <c r="I81" s="304"/>
      <c r="J81" s="303"/>
      <c r="K81" s="303"/>
      <c r="L81" s="303"/>
      <c r="M81" s="303"/>
      <c r="N81" s="304"/>
      <c r="O81" s="303"/>
      <c r="P81" s="303"/>
      <c r="Q81" s="303"/>
      <c r="R81" s="303"/>
      <c r="S81" s="303"/>
      <c r="T81" s="305"/>
      <c r="U81" s="304"/>
      <c r="V81" s="303"/>
      <c r="W81" s="303"/>
      <c r="X81" s="303"/>
      <c r="Y81" s="303"/>
      <c r="Z81" s="303"/>
      <c r="AA81" s="303"/>
      <c r="AB81" s="305"/>
    </row>
    <row r="82" spans="1:28" ht="16.5" thickTop="1" thickBot="1">
      <c r="A82" s="307" t="s">
        <v>399</v>
      </c>
      <c r="B82" s="308"/>
      <c r="C82" s="309">
        <v>67</v>
      </c>
      <c r="D82" s="310"/>
      <c r="E82" s="311"/>
      <c r="F82" s="312"/>
      <c r="G82" s="311"/>
      <c r="H82" s="313"/>
      <c r="I82" s="312"/>
      <c r="J82" s="311"/>
      <c r="K82" s="311"/>
      <c r="L82" s="311"/>
      <c r="M82" s="311"/>
      <c r="N82" s="312"/>
      <c r="O82" s="311"/>
      <c r="P82" s="311"/>
      <c r="Q82" s="311"/>
      <c r="R82" s="311"/>
      <c r="S82" s="311"/>
      <c r="T82" s="313"/>
      <c r="U82" s="312"/>
      <c r="V82" s="311"/>
      <c r="W82" s="311"/>
      <c r="X82" s="311"/>
      <c r="Y82" s="311"/>
      <c r="Z82" s="311"/>
      <c r="AA82" s="311"/>
      <c r="AB82" s="313"/>
    </row>
    <row r="83" spans="1:28" ht="16.5" thickTop="1" thickBot="1">
      <c r="A83" s="315" t="s">
        <v>400</v>
      </c>
      <c r="B83" s="316"/>
      <c r="C83" s="317">
        <v>68</v>
      </c>
      <c r="D83" s="318">
        <f t="shared" ref="D83:AB83" si="7">SUM(D50,D72,D76)</f>
        <v>0</v>
      </c>
      <c r="E83" s="319">
        <f t="shared" si="7"/>
        <v>0</v>
      </c>
      <c r="F83" s="320">
        <f t="shared" si="7"/>
        <v>0</v>
      </c>
      <c r="G83" s="319">
        <f t="shared" si="7"/>
        <v>0</v>
      </c>
      <c r="H83" s="321">
        <f t="shared" si="7"/>
        <v>0</v>
      </c>
      <c r="I83" s="320">
        <f t="shared" si="7"/>
        <v>0</v>
      </c>
      <c r="J83" s="319">
        <f t="shared" si="7"/>
        <v>0</v>
      </c>
      <c r="K83" s="319">
        <f t="shared" si="7"/>
        <v>0</v>
      </c>
      <c r="L83" s="319">
        <f t="shared" si="7"/>
        <v>0</v>
      </c>
      <c r="M83" s="319">
        <f t="shared" si="7"/>
        <v>0</v>
      </c>
      <c r="N83" s="320">
        <f t="shared" si="7"/>
        <v>0</v>
      </c>
      <c r="O83" s="319">
        <f t="shared" si="7"/>
        <v>0</v>
      </c>
      <c r="P83" s="319">
        <f t="shared" si="7"/>
        <v>0</v>
      </c>
      <c r="Q83" s="319">
        <f>SUM(Q50,Q72,Q76)</f>
        <v>0</v>
      </c>
      <c r="R83" s="319">
        <f t="shared" si="7"/>
        <v>0</v>
      </c>
      <c r="S83" s="319">
        <f t="shared" si="7"/>
        <v>0</v>
      </c>
      <c r="T83" s="321">
        <f t="shared" si="7"/>
        <v>0</v>
      </c>
      <c r="U83" s="320">
        <f t="shared" si="7"/>
        <v>0</v>
      </c>
      <c r="V83" s="319">
        <f t="shared" si="7"/>
        <v>0</v>
      </c>
      <c r="W83" s="319">
        <f t="shared" si="7"/>
        <v>0</v>
      </c>
      <c r="X83" s="319">
        <f t="shared" si="7"/>
        <v>0</v>
      </c>
      <c r="Y83" s="319">
        <f t="shared" si="7"/>
        <v>0</v>
      </c>
      <c r="Z83" s="319">
        <f t="shared" si="7"/>
        <v>0</v>
      </c>
      <c r="AA83" s="319">
        <f t="shared" si="7"/>
        <v>0</v>
      </c>
      <c r="AB83" s="321">
        <f t="shared" si="7"/>
        <v>0</v>
      </c>
    </row>
    <row r="84" spans="1:28" ht="15.75" thickTop="1"/>
  </sheetData>
  <mergeCells count="54">
    <mergeCell ref="X47:X48"/>
    <mergeCell ref="Y47:Y48"/>
    <mergeCell ref="Z47:Z48"/>
    <mergeCell ref="AA47:AA48"/>
    <mergeCell ref="AB47:AB48"/>
    <mergeCell ref="W47:W48"/>
    <mergeCell ref="L47:L48"/>
    <mergeCell ref="M47:M48"/>
    <mergeCell ref="N47:N48"/>
    <mergeCell ref="O47:O48"/>
    <mergeCell ref="P47:P48"/>
    <mergeCell ref="Q47:Q48"/>
    <mergeCell ref="R47:R48"/>
    <mergeCell ref="S47:S48"/>
    <mergeCell ref="T47:T48"/>
    <mergeCell ref="U47:U48"/>
    <mergeCell ref="V47:V48"/>
    <mergeCell ref="AB6:AB7"/>
    <mergeCell ref="D47:D48"/>
    <mergeCell ref="E47:E48"/>
    <mergeCell ref="F47:F48"/>
    <mergeCell ref="G47:G48"/>
    <mergeCell ref="H47:H48"/>
    <mergeCell ref="I47:I48"/>
    <mergeCell ref="J47:J48"/>
    <mergeCell ref="K47:K48"/>
    <mergeCell ref="V6:V7"/>
    <mergeCell ref="W6:W7"/>
    <mergeCell ref="X6:X7"/>
    <mergeCell ref="Y6:Y7"/>
    <mergeCell ref="Z6:Z7"/>
    <mergeCell ref="AA6:AA7"/>
    <mergeCell ref="P6:P7"/>
    <mergeCell ref="Q6:Q7"/>
    <mergeCell ref="R6:R7"/>
    <mergeCell ref="S6:S7"/>
    <mergeCell ref="T6:T7"/>
    <mergeCell ref="U6:U7"/>
    <mergeCell ref="O6:O7"/>
    <mergeCell ref="D5:H5"/>
    <mergeCell ref="I5:AB5"/>
    <mergeCell ref="D46:H46"/>
    <mergeCell ref="I46:AB46"/>
    <mergeCell ref="D6:D7"/>
    <mergeCell ref="E6:E7"/>
    <mergeCell ref="F6:F7"/>
    <mergeCell ref="G6:G7"/>
    <mergeCell ref="H6:H7"/>
    <mergeCell ref="I6:I7"/>
    <mergeCell ref="J6:J7"/>
    <mergeCell ref="K6:K7"/>
    <mergeCell ref="L6:L7"/>
    <mergeCell ref="M6:M7"/>
    <mergeCell ref="N6:N7"/>
  </mergeCells>
  <phoneticPr fontId="2"/>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14:formula1>
            <xm:f>Units!$B$4:$B$8</xm:f>
          </x14:formula1>
          <xm:sqref>D8:AB8</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B40"/>
  <sheetViews>
    <sheetView zoomScale="80" zoomScaleNormal="80" workbookViewId="0">
      <pane xSplit="2" ySplit="8" topLeftCell="C9" activePane="bottomRight" state="frozen"/>
      <selection pane="topRight" activeCell="C1" sqref="C1"/>
      <selection pane="bottomLeft" activeCell="A9" sqref="A9"/>
      <selection pane="bottomRight" activeCell="A19" sqref="A19"/>
    </sheetView>
  </sheetViews>
  <sheetFormatPr defaultRowHeight="13.5"/>
  <cols>
    <col min="1" max="1" width="40.5" style="126" customWidth="1"/>
    <col min="2" max="2" width="3.5" style="126" customWidth="1"/>
    <col min="3" max="25" width="12.625" style="126" customWidth="1"/>
    <col min="26" max="26" width="3.625" style="126" customWidth="1"/>
    <col min="27" max="28" width="12.625" style="126" customWidth="1"/>
    <col min="29" max="16384" width="9" style="126"/>
  </cols>
  <sheetData>
    <row r="1" spans="1:28" ht="24" customHeight="1">
      <c r="A1" s="132" t="s">
        <v>171</v>
      </c>
      <c r="B1" s="127"/>
      <c r="C1" s="127"/>
      <c r="D1" s="127"/>
      <c r="E1" s="127"/>
      <c r="F1" s="127"/>
      <c r="G1" s="127"/>
      <c r="H1" s="127"/>
      <c r="I1" s="127"/>
      <c r="J1" s="127"/>
      <c r="K1" s="127"/>
      <c r="L1" s="127"/>
      <c r="M1" s="127"/>
      <c r="N1" s="127"/>
      <c r="O1" s="127"/>
      <c r="Q1" s="128"/>
      <c r="R1" s="128"/>
      <c r="S1" s="128"/>
      <c r="T1" s="128"/>
      <c r="U1" s="128"/>
      <c r="V1" s="128"/>
      <c r="W1" s="128"/>
      <c r="X1" s="128"/>
      <c r="Z1" s="127"/>
      <c r="AA1" s="127"/>
      <c r="AB1" s="128" t="s">
        <v>32</v>
      </c>
    </row>
    <row r="2" spans="1:28" ht="25.5">
      <c r="A2" s="132" t="s">
        <v>264</v>
      </c>
      <c r="B2" s="127"/>
      <c r="C2" s="127"/>
      <c r="D2" s="127"/>
      <c r="E2" s="127"/>
      <c r="F2" s="127"/>
      <c r="G2" s="127"/>
      <c r="H2" s="127"/>
      <c r="I2" s="127"/>
      <c r="J2" s="127"/>
      <c r="K2" s="127"/>
      <c r="L2" s="127"/>
      <c r="M2" s="127"/>
      <c r="N2" s="127"/>
      <c r="O2" s="127"/>
      <c r="P2" s="127"/>
      <c r="Q2" s="127"/>
      <c r="R2" s="127"/>
      <c r="S2" s="127"/>
      <c r="T2" s="127"/>
      <c r="U2" s="127"/>
      <c r="V2" s="127"/>
      <c r="W2" s="127"/>
      <c r="X2" s="127"/>
      <c r="Y2" s="127"/>
      <c r="Z2" s="127"/>
      <c r="AA2" s="127"/>
      <c r="AB2" s="127"/>
    </row>
    <row r="3" spans="1:28" ht="14.25" customHeight="1" thickBot="1">
      <c r="A3" s="133"/>
      <c r="B3" s="127"/>
      <c r="C3" s="127"/>
      <c r="D3" s="127"/>
      <c r="E3" s="127"/>
      <c r="F3" s="127"/>
      <c r="G3" s="127"/>
      <c r="H3" s="127"/>
      <c r="I3" s="127"/>
      <c r="J3" s="127"/>
      <c r="K3" s="127"/>
      <c r="L3" s="127"/>
      <c r="M3" s="127"/>
      <c r="N3" s="127"/>
      <c r="O3" s="127"/>
      <c r="P3" s="127"/>
      <c r="Q3" s="127"/>
      <c r="R3" s="127"/>
      <c r="S3" s="127"/>
      <c r="T3" s="127"/>
      <c r="U3" s="127"/>
      <c r="V3" s="127"/>
      <c r="W3" s="127"/>
      <c r="X3" s="127"/>
      <c r="Y3" s="127"/>
      <c r="Z3" s="127"/>
      <c r="AA3" s="127"/>
      <c r="AB3" s="127"/>
    </row>
    <row r="4" spans="1:28" ht="18" customHeight="1" thickTop="1">
      <c r="A4" s="2"/>
      <c r="B4" s="40"/>
      <c r="C4" s="573" t="s">
        <v>166</v>
      </c>
      <c r="D4" s="557" t="s">
        <v>167</v>
      </c>
      <c r="E4" s="557" t="s">
        <v>165</v>
      </c>
      <c r="F4" s="557" t="s">
        <v>202</v>
      </c>
      <c r="G4" s="559" t="s">
        <v>169</v>
      </c>
      <c r="H4" s="569" t="s">
        <v>188</v>
      </c>
      <c r="I4" s="571" t="s">
        <v>14</v>
      </c>
      <c r="J4" s="571" t="s">
        <v>15</v>
      </c>
      <c r="K4" s="571" t="s">
        <v>16</v>
      </c>
      <c r="L4" s="557" t="s">
        <v>189</v>
      </c>
      <c r="M4" s="557" t="s">
        <v>190</v>
      </c>
      <c r="N4" s="557" t="s">
        <v>191</v>
      </c>
      <c r="O4" s="557" t="s">
        <v>192</v>
      </c>
      <c r="P4" s="557" t="s">
        <v>193</v>
      </c>
      <c r="Q4" s="557" t="s">
        <v>199</v>
      </c>
      <c r="R4" s="557" t="s">
        <v>194</v>
      </c>
      <c r="S4" s="557" t="s">
        <v>195</v>
      </c>
      <c r="T4" s="571" t="s">
        <v>17</v>
      </c>
      <c r="U4" s="571" t="s">
        <v>18</v>
      </c>
      <c r="V4" s="557" t="s">
        <v>196</v>
      </c>
      <c r="W4" s="557" t="s">
        <v>197</v>
      </c>
      <c r="X4" s="557" t="s">
        <v>198</v>
      </c>
      <c r="Y4" s="559" t="s">
        <v>234</v>
      </c>
      <c r="Z4" s="41"/>
      <c r="AA4" s="561" t="s">
        <v>233</v>
      </c>
      <c r="AB4" s="562"/>
    </row>
    <row r="5" spans="1:28" ht="15">
      <c r="A5" s="2"/>
      <c r="B5" s="40"/>
      <c r="C5" s="574"/>
      <c r="D5" s="558"/>
      <c r="E5" s="558"/>
      <c r="F5" s="558"/>
      <c r="G5" s="575"/>
      <c r="H5" s="570"/>
      <c r="I5" s="572"/>
      <c r="J5" s="572"/>
      <c r="K5" s="572"/>
      <c r="L5" s="558"/>
      <c r="M5" s="558"/>
      <c r="N5" s="558"/>
      <c r="O5" s="558"/>
      <c r="P5" s="558"/>
      <c r="Q5" s="558"/>
      <c r="R5" s="558"/>
      <c r="S5" s="558"/>
      <c r="T5" s="572"/>
      <c r="U5" s="572"/>
      <c r="V5" s="558"/>
      <c r="W5" s="558"/>
      <c r="X5" s="558"/>
      <c r="Y5" s="560"/>
      <c r="Z5" s="41"/>
      <c r="AA5" s="563"/>
      <c r="AB5" s="564"/>
    </row>
    <row r="6" spans="1:28" ht="15">
      <c r="A6" s="2"/>
      <c r="B6" s="40"/>
      <c r="C6" s="574"/>
      <c r="D6" s="558"/>
      <c r="E6" s="558"/>
      <c r="F6" s="558"/>
      <c r="G6" s="575"/>
      <c r="H6" s="570"/>
      <c r="I6" s="572"/>
      <c r="J6" s="572"/>
      <c r="K6" s="572"/>
      <c r="L6" s="558"/>
      <c r="M6" s="558"/>
      <c r="N6" s="558"/>
      <c r="O6" s="558"/>
      <c r="P6" s="558"/>
      <c r="Q6" s="558"/>
      <c r="R6" s="558"/>
      <c r="S6" s="558"/>
      <c r="T6" s="572"/>
      <c r="U6" s="572"/>
      <c r="V6" s="558"/>
      <c r="W6" s="558"/>
      <c r="X6" s="558"/>
      <c r="Y6" s="560"/>
      <c r="Z6" s="41"/>
      <c r="AA6" s="565" t="s">
        <v>197</v>
      </c>
      <c r="AB6" s="567" t="s">
        <v>72</v>
      </c>
    </row>
    <row r="7" spans="1:28" ht="15">
      <c r="A7" s="2"/>
      <c r="B7" s="40"/>
      <c r="C7" s="251" t="str">
        <f>Supply!D6</f>
        <v>select unit</v>
      </c>
      <c r="D7" s="252" t="str">
        <f>Supply!E6</f>
        <v>select unit</v>
      </c>
      <c r="E7" s="252" t="str">
        <f>Supply!F6</f>
        <v>select unit</v>
      </c>
      <c r="F7" s="252" t="str">
        <f>Supply!G6</f>
        <v>select unit</v>
      </c>
      <c r="G7" s="253" t="str">
        <f>Supply!H6</f>
        <v>select unit</v>
      </c>
      <c r="H7" s="349" t="str">
        <f>Supply!I6</f>
        <v>select unit</v>
      </c>
      <c r="I7" s="252" t="str">
        <f>Supply!J6</f>
        <v>select unit</v>
      </c>
      <c r="J7" s="252" t="str">
        <f>Supply!K6</f>
        <v>select unit</v>
      </c>
      <c r="K7" s="252" t="str">
        <f>Supply!L6</f>
        <v>select unit</v>
      </c>
      <c r="L7" s="252" t="str">
        <f>Supply!M6</f>
        <v>select unit</v>
      </c>
      <c r="M7" s="252" t="str">
        <f>Supply!N6</f>
        <v>select unit</v>
      </c>
      <c r="N7" s="252" t="str">
        <f>Supply!O6</f>
        <v>select unit</v>
      </c>
      <c r="O7" s="252" t="str">
        <f>Supply!P6</f>
        <v>select unit</v>
      </c>
      <c r="P7" s="252" t="str">
        <f>Supply!Q6</f>
        <v>select unit</v>
      </c>
      <c r="Q7" s="252" t="str">
        <f>Supply!R6</f>
        <v>select unit</v>
      </c>
      <c r="R7" s="252" t="str">
        <f>Supply!S6</f>
        <v>select unit</v>
      </c>
      <c r="S7" s="252" t="str">
        <f>Supply!T6</f>
        <v>select unit</v>
      </c>
      <c r="T7" s="252" t="str">
        <f>Supply!U6</f>
        <v>select unit</v>
      </c>
      <c r="U7" s="252" t="str">
        <f>Supply!V6</f>
        <v>select unit</v>
      </c>
      <c r="V7" s="252" t="str">
        <f>Supply!W6</f>
        <v>select unit</v>
      </c>
      <c r="W7" s="252" t="str">
        <f>Supply!X6</f>
        <v>select unit</v>
      </c>
      <c r="X7" s="252" t="str">
        <f>Supply!Y6</f>
        <v>select unit</v>
      </c>
      <c r="Y7" s="253" t="s">
        <v>228</v>
      </c>
      <c r="Z7" s="42"/>
      <c r="AA7" s="566"/>
      <c r="AB7" s="568"/>
    </row>
    <row r="8" spans="1:28" ht="15.75" thickBot="1">
      <c r="A8" s="4"/>
      <c r="B8" s="43"/>
      <c r="C8" s="6" t="s">
        <v>0</v>
      </c>
      <c r="D8" s="44" t="s">
        <v>1</v>
      </c>
      <c r="E8" s="45" t="s">
        <v>2</v>
      </c>
      <c r="F8" s="45" t="s">
        <v>3</v>
      </c>
      <c r="G8" s="8" t="s">
        <v>4</v>
      </c>
      <c r="H8" s="45" t="s">
        <v>5</v>
      </c>
      <c r="I8" s="7" t="s">
        <v>19</v>
      </c>
      <c r="J8" s="7" t="s">
        <v>201</v>
      </c>
      <c r="K8" s="7" t="s">
        <v>205</v>
      </c>
      <c r="L8" s="7" t="s">
        <v>206</v>
      </c>
      <c r="M8" s="7" t="s">
        <v>207</v>
      </c>
      <c r="N8" s="7" t="s">
        <v>208</v>
      </c>
      <c r="O8" s="7" t="s">
        <v>209</v>
      </c>
      <c r="P8" s="7" t="s">
        <v>210</v>
      </c>
      <c r="Q8" s="228" t="s">
        <v>212</v>
      </c>
      <c r="R8" s="46" t="s">
        <v>211</v>
      </c>
      <c r="S8" s="47" t="s">
        <v>213</v>
      </c>
      <c r="T8" s="47" t="s">
        <v>214</v>
      </c>
      <c r="U8" s="47" t="s">
        <v>215</v>
      </c>
      <c r="V8" s="47" t="s">
        <v>216</v>
      </c>
      <c r="W8" s="47" t="s">
        <v>217</v>
      </c>
      <c r="X8" s="47" t="s">
        <v>218</v>
      </c>
      <c r="Y8" s="20" t="s">
        <v>219</v>
      </c>
      <c r="Z8" s="42"/>
      <c r="AA8" s="48" t="s">
        <v>35</v>
      </c>
      <c r="AB8" s="5" t="s">
        <v>36</v>
      </c>
    </row>
    <row r="9" spans="1:28" ht="22.5" customHeight="1" thickTop="1">
      <c r="A9" s="50" t="s">
        <v>74</v>
      </c>
      <c r="B9" s="61" t="s">
        <v>76</v>
      </c>
      <c r="C9" s="88">
        <f t="shared" ref="C9:AB9" si="0">C10+C15+SUM(C20:C26)</f>
        <v>0</v>
      </c>
      <c r="D9" s="89">
        <f t="shared" ref="D9:Y9" si="1">D10+D15+SUM(D20:D26)</f>
        <v>0</v>
      </c>
      <c r="E9" s="89">
        <f t="shared" si="1"/>
        <v>0</v>
      </c>
      <c r="F9" s="89">
        <f t="shared" si="1"/>
        <v>0</v>
      </c>
      <c r="G9" s="86">
        <f t="shared" si="1"/>
        <v>0</v>
      </c>
      <c r="H9" s="88">
        <f t="shared" si="1"/>
        <v>0</v>
      </c>
      <c r="I9" s="89">
        <f t="shared" si="1"/>
        <v>0</v>
      </c>
      <c r="J9" s="89">
        <f t="shared" si="1"/>
        <v>0</v>
      </c>
      <c r="K9" s="89">
        <f t="shared" si="1"/>
        <v>0</v>
      </c>
      <c r="L9" s="89">
        <f t="shared" si="1"/>
        <v>0</v>
      </c>
      <c r="M9" s="89">
        <f t="shared" si="1"/>
        <v>0</v>
      </c>
      <c r="N9" s="89">
        <f t="shared" si="1"/>
        <v>0</v>
      </c>
      <c r="O9" s="89">
        <f t="shared" si="1"/>
        <v>0</v>
      </c>
      <c r="P9" s="93">
        <f t="shared" si="1"/>
        <v>0</v>
      </c>
      <c r="Q9" s="89">
        <f t="shared" si="1"/>
        <v>0</v>
      </c>
      <c r="R9" s="88">
        <f t="shared" si="1"/>
        <v>0</v>
      </c>
      <c r="S9" s="89">
        <f t="shared" si="1"/>
        <v>0</v>
      </c>
      <c r="T9" s="89">
        <f t="shared" si="1"/>
        <v>0</v>
      </c>
      <c r="U9" s="89">
        <f t="shared" si="1"/>
        <v>0</v>
      </c>
      <c r="V9" s="89">
        <f t="shared" si="1"/>
        <v>0</v>
      </c>
      <c r="W9" s="89">
        <f t="shared" si="1"/>
        <v>0</v>
      </c>
      <c r="X9" s="89">
        <f t="shared" si="1"/>
        <v>0</v>
      </c>
      <c r="Y9" s="86">
        <f t="shared" si="1"/>
        <v>0</v>
      </c>
      <c r="Z9" s="49"/>
      <c r="AA9" s="90">
        <f t="shared" si="0"/>
        <v>0</v>
      </c>
      <c r="AB9" s="86">
        <f t="shared" si="0"/>
        <v>0</v>
      </c>
    </row>
    <row r="10" spans="1:28" ht="22.5" customHeight="1">
      <c r="A10" s="50" t="s">
        <v>238</v>
      </c>
      <c r="B10" s="61" t="s">
        <v>92</v>
      </c>
      <c r="C10" s="88">
        <f t="shared" ref="C10:AB10" si="2">SUM(C11:C14)</f>
        <v>0</v>
      </c>
      <c r="D10" s="89">
        <f t="shared" ref="D10:Y10" si="3">SUM(D11:D14)</f>
        <v>0</v>
      </c>
      <c r="E10" s="89">
        <f t="shared" si="3"/>
        <v>0</v>
      </c>
      <c r="F10" s="89">
        <f t="shared" si="3"/>
        <v>0</v>
      </c>
      <c r="G10" s="86">
        <f t="shared" si="3"/>
        <v>0</v>
      </c>
      <c r="H10" s="88">
        <f t="shared" si="3"/>
        <v>0</v>
      </c>
      <c r="I10" s="89">
        <f t="shared" si="3"/>
        <v>0</v>
      </c>
      <c r="J10" s="89">
        <f t="shared" si="3"/>
        <v>0</v>
      </c>
      <c r="K10" s="89">
        <f t="shared" si="3"/>
        <v>0</v>
      </c>
      <c r="L10" s="89">
        <f t="shared" si="3"/>
        <v>0</v>
      </c>
      <c r="M10" s="89">
        <f t="shared" si="3"/>
        <v>0</v>
      </c>
      <c r="N10" s="89">
        <f t="shared" si="3"/>
        <v>0</v>
      </c>
      <c r="O10" s="89">
        <f t="shared" si="3"/>
        <v>0</v>
      </c>
      <c r="P10" s="93">
        <f t="shared" si="3"/>
        <v>0</v>
      </c>
      <c r="Q10" s="89">
        <f t="shared" si="3"/>
        <v>0</v>
      </c>
      <c r="R10" s="88">
        <f t="shared" si="3"/>
        <v>0</v>
      </c>
      <c r="S10" s="89">
        <f t="shared" si="3"/>
        <v>0</v>
      </c>
      <c r="T10" s="89">
        <f t="shared" si="3"/>
        <v>0</v>
      </c>
      <c r="U10" s="89">
        <f t="shared" si="3"/>
        <v>0</v>
      </c>
      <c r="V10" s="89">
        <f t="shared" si="3"/>
        <v>0</v>
      </c>
      <c r="W10" s="89">
        <f t="shared" si="3"/>
        <v>0</v>
      </c>
      <c r="X10" s="89">
        <f t="shared" si="3"/>
        <v>0</v>
      </c>
      <c r="Y10" s="86">
        <f t="shared" si="3"/>
        <v>0</v>
      </c>
      <c r="Z10" s="49"/>
      <c r="AA10" s="90">
        <f t="shared" si="2"/>
        <v>0</v>
      </c>
      <c r="AB10" s="86">
        <f t="shared" si="2"/>
        <v>0</v>
      </c>
    </row>
    <row r="11" spans="1:28" ht="15">
      <c r="A11" s="12" t="s">
        <v>239</v>
      </c>
      <c r="B11" s="52" t="s">
        <v>64</v>
      </c>
      <c r="C11" s="16"/>
      <c r="D11" s="15"/>
      <c r="E11" s="15"/>
      <c r="F11" s="15"/>
      <c r="G11" s="516"/>
      <c r="H11" s="16"/>
      <c r="I11" s="15"/>
      <c r="J11" s="15"/>
      <c r="K11" s="15"/>
      <c r="L11" s="15"/>
      <c r="M11" s="15"/>
      <c r="N11" s="15"/>
      <c r="O11" s="15"/>
      <c r="P11" s="33"/>
      <c r="Q11" s="15"/>
      <c r="R11" s="16"/>
      <c r="S11" s="15"/>
      <c r="T11" s="15"/>
      <c r="U11" s="15"/>
      <c r="V11" s="15"/>
      <c r="W11" s="15"/>
      <c r="X11" s="15"/>
      <c r="Y11" s="85">
        <f t="shared" ref="Y11:Y14" si="4">SUM(C11:X11)</f>
        <v>0</v>
      </c>
      <c r="Z11" s="49"/>
      <c r="AA11" s="51"/>
      <c r="AB11" s="17"/>
    </row>
    <row r="12" spans="1:28" ht="15">
      <c r="A12" s="12" t="s">
        <v>240</v>
      </c>
      <c r="B12" s="52" t="s">
        <v>93</v>
      </c>
      <c r="C12" s="16"/>
      <c r="D12" s="15"/>
      <c r="E12" s="15"/>
      <c r="F12" s="15"/>
      <c r="G12" s="516"/>
      <c r="H12" s="16"/>
      <c r="I12" s="15"/>
      <c r="J12" s="15"/>
      <c r="K12" s="15"/>
      <c r="L12" s="15"/>
      <c r="M12" s="15"/>
      <c r="N12" s="15"/>
      <c r="O12" s="15"/>
      <c r="P12" s="33"/>
      <c r="Q12" s="15"/>
      <c r="R12" s="16"/>
      <c r="S12" s="15"/>
      <c r="T12" s="15"/>
      <c r="U12" s="15"/>
      <c r="V12" s="15"/>
      <c r="W12" s="15"/>
      <c r="X12" s="15"/>
      <c r="Y12" s="85">
        <f t="shared" si="4"/>
        <v>0</v>
      </c>
      <c r="Z12" s="49"/>
      <c r="AA12" s="51"/>
      <c r="AB12" s="17"/>
    </row>
    <row r="13" spans="1:28" ht="15">
      <c r="A13" s="12" t="s">
        <v>409</v>
      </c>
      <c r="B13" s="52" t="s">
        <v>411</v>
      </c>
      <c r="C13" s="16"/>
      <c r="D13" s="15"/>
      <c r="E13" s="15"/>
      <c r="F13" s="15"/>
      <c r="G13" s="516"/>
      <c r="H13" s="16"/>
      <c r="I13" s="15"/>
      <c r="J13" s="15"/>
      <c r="K13" s="15"/>
      <c r="L13" s="15"/>
      <c r="M13" s="15"/>
      <c r="N13" s="15"/>
      <c r="O13" s="15"/>
      <c r="P13" s="33"/>
      <c r="Q13" s="15"/>
      <c r="R13" s="16"/>
      <c r="S13" s="15"/>
      <c r="T13" s="15"/>
      <c r="U13" s="15"/>
      <c r="V13" s="15"/>
      <c r="W13" s="15"/>
      <c r="X13" s="15"/>
      <c r="Y13" s="85"/>
      <c r="Z13" s="49"/>
      <c r="AA13" s="51"/>
      <c r="AB13" s="17"/>
    </row>
    <row r="14" spans="1:28" ht="15">
      <c r="A14" s="527" t="s">
        <v>410</v>
      </c>
      <c r="B14" s="52" t="s">
        <v>412</v>
      </c>
      <c r="C14" s="16"/>
      <c r="D14" s="15"/>
      <c r="E14" s="15"/>
      <c r="F14" s="15"/>
      <c r="G14" s="516"/>
      <c r="H14" s="16"/>
      <c r="I14" s="15"/>
      <c r="J14" s="15"/>
      <c r="K14" s="15"/>
      <c r="L14" s="15"/>
      <c r="M14" s="15"/>
      <c r="N14" s="15"/>
      <c r="O14" s="15"/>
      <c r="P14" s="33"/>
      <c r="Q14" s="15"/>
      <c r="R14" s="16"/>
      <c r="S14" s="15"/>
      <c r="T14" s="15"/>
      <c r="U14" s="15"/>
      <c r="V14" s="15"/>
      <c r="W14" s="15"/>
      <c r="X14" s="15"/>
      <c r="Y14" s="85">
        <f t="shared" si="4"/>
        <v>0</v>
      </c>
      <c r="Z14" s="49"/>
      <c r="AA14" s="51"/>
      <c r="AB14" s="17"/>
    </row>
    <row r="15" spans="1:28" ht="15">
      <c r="A15" s="12" t="s">
        <v>73</v>
      </c>
      <c r="B15" s="52" t="s">
        <v>413</v>
      </c>
      <c r="C15" s="138">
        <f t="shared" ref="C15:AB15" si="5">SUM(C16:C19)</f>
        <v>0</v>
      </c>
      <c r="D15" s="139">
        <f t="shared" ref="D15:Y15" si="6">SUM(D16:D19)</f>
        <v>0</v>
      </c>
      <c r="E15" s="139">
        <f t="shared" si="6"/>
        <v>0</v>
      </c>
      <c r="F15" s="139">
        <f t="shared" si="6"/>
        <v>0</v>
      </c>
      <c r="G15" s="85">
        <f t="shared" si="6"/>
        <v>0</v>
      </c>
      <c r="H15" s="138">
        <f t="shared" si="6"/>
        <v>0</v>
      </c>
      <c r="I15" s="139">
        <f t="shared" si="6"/>
        <v>0</v>
      </c>
      <c r="J15" s="139">
        <f t="shared" si="6"/>
        <v>0</v>
      </c>
      <c r="K15" s="139">
        <f t="shared" si="6"/>
        <v>0</v>
      </c>
      <c r="L15" s="139">
        <f t="shared" si="6"/>
        <v>0</v>
      </c>
      <c r="M15" s="139">
        <f t="shared" si="6"/>
        <v>0</v>
      </c>
      <c r="N15" s="139">
        <f t="shared" si="6"/>
        <v>0</v>
      </c>
      <c r="O15" s="139">
        <f t="shared" si="6"/>
        <v>0</v>
      </c>
      <c r="P15" s="140">
        <f t="shared" si="6"/>
        <v>0</v>
      </c>
      <c r="Q15" s="139">
        <f t="shared" si="6"/>
        <v>0</v>
      </c>
      <c r="R15" s="138">
        <f t="shared" si="6"/>
        <v>0</v>
      </c>
      <c r="S15" s="139">
        <f t="shared" si="6"/>
        <v>0</v>
      </c>
      <c r="T15" s="139">
        <f t="shared" si="6"/>
        <v>0</v>
      </c>
      <c r="U15" s="139">
        <f t="shared" si="6"/>
        <v>0</v>
      </c>
      <c r="V15" s="139">
        <f t="shared" si="6"/>
        <v>0</v>
      </c>
      <c r="W15" s="139">
        <f t="shared" si="6"/>
        <v>0</v>
      </c>
      <c r="X15" s="139">
        <f t="shared" si="6"/>
        <v>0</v>
      </c>
      <c r="Y15" s="85">
        <f t="shared" si="6"/>
        <v>0</v>
      </c>
      <c r="Z15" s="49"/>
      <c r="AA15" s="141">
        <f t="shared" si="5"/>
        <v>0</v>
      </c>
      <c r="AB15" s="85">
        <f t="shared" si="5"/>
        <v>0</v>
      </c>
    </row>
    <row r="16" spans="1:28" ht="15">
      <c r="A16" s="12" t="s">
        <v>239</v>
      </c>
      <c r="B16" s="52" t="s">
        <v>414</v>
      </c>
      <c r="C16" s="16"/>
      <c r="D16" s="15"/>
      <c r="E16" s="15"/>
      <c r="F16" s="15"/>
      <c r="G16" s="516"/>
      <c r="H16" s="16"/>
      <c r="I16" s="15"/>
      <c r="J16" s="15"/>
      <c r="K16" s="15"/>
      <c r="L16" s="15"/>
      <c r="M16" s="15"/>
      <c r="N16" s="15"/>
      <c r="O16" s="15"/>
      <c r="P16" s="33"/>
      <c r="Q16" s="15"/>
      <c r="R16" s="16"/>
      <c r="S16" s="15"/>
      <c r="T16" s="15"/>
      <c r="U16" s="15"/>
      <c r="V16" s="15"/>
      <c r="W16" s="15"/>
      <c r="X16" s="15"/>
      <c r="Y16" s="85">
        <f t="shared" ref="Y16:Y38" si="7">SUM(C16:X16)</f>
        <v>0</v>
      </c>
      <c r="Z16" s="49"/>
      <c r="AA16" s="51"/>
      <c r="AB16" s="17"/>
    </row>
    <row r="17" spans="1:28" ht="15">
      <c r="A17" s="12" t="s">
        <v>240</v>
      </c>
      <c r="B17" s="52" t="s">
        <v>415</v>
      </c>
      <c r="C17" s="16"/>
      <c r="D17" s="15"/>
      <c r="E17" s="15"/>
      <c r="F17" s="15"/>
      <c r="G17" s="516"/>
      <c r="H17" s="16"/>
      <c r="I17" s="15"/>
      <c r="J17" s="15"/>
      <c r="K17" s="15"/>
      <c r="L17" s="15"/>
      <c r="M17" s="15"/>
      <c r="N17" s="15"/>
      <c r="O17" s="15"/>
      <c r="P17" s="33"/>
      <c r="Q17" s="15"/>
      <c r="R17" s="16"/>
      <c r="S17" s="15"/>
      <c r="T17" s="15"/>
      <c r="U17" s="15"/>
      <c r="V17" s="15"/>
      <c r="W17" s="15"/>
      <c r="X17" s="15"/>
      <c r="Y17" s="85">
        <f t="shared" si="7"/>
        <v>0</v>
      </c>
      <c r="Z17" s="49"/>
      <c r="AA17" s="51"/>
      <c r="AB17" s="17"/>
    </row>
    <row r="18" spans="1:28" ht="15">
      <c r="A18" s="12" t="s">
        <v>409</v>
      </c>
      <c r="B18" s="52" t="s">
        <v>416</v>
      </c>
      <c r="C18" s="16"/>
      <c r="D18" s="15"/>
      <c r="E18" s="15"/>
      <c r="F18" s="15"/>
      <c r="G18" s="516"/>
      <c r="H18" s="16"/>
      <c r="I18" s="15"/>
      <c r="J18" s="15"/>
      <c r="K18" s="15"/>
      <c r="L18" s="15"/>
      <c r="M18" s="15"/>
      <c r="N18" s="15"/>
      <c r="O18" s="15"/>
      <c r="P18" s="33"/>
      <c r="Q18" s="15"/>
      <c r="R18" s="16"/>
      <c r="S18" s="15"/>
      <c r="T18" s="15"/>
      <c r="U18" s="15"/>
      <c r="V18" s="15"/>
      <c r="W18" s="15"/>
      <c r="X18" s="15"/>
      <c r="Y18" s="85"/>
      <c r="Z18" s="49"/>
      <c r="AA18" s="51"/>
      <c r="AB18" s="17"/>
    </row>
    <row r="19" spans="1:28" ht="15">
      <c r="A19" s="527" t="s">
        <v>410</v>
      </c>
      <c r="B19" s="52" t="s">
        <v>417</v>
      </c>
      <c r="C19" s="16"/>
      <c r="D19" s="15"/>
      <c r="E19" s="15"/>
      <c r="F19" s="15"/>
      <c r="G19" s="516"/>
      <c r="H19" s="16"/>
      <c r="I19" s="15"/>
      <c r="J19" s="15"/>
      <c r="K19" s="15"/>
      <c r="L19" s="15"/>
      <c r="M19" s="15"/>
      <c r="N19" s="15"/>
      <c r="O19" s="15"/>
      <c r="P19" s="33"/>
      <c r="Q19" s="15"/>
      <c r="R19" s="16"/>
      <c r="S19" s="15"/>
      <c r="T19" s="15"/>
      <c r="U19" s="15"/>
      <c r="V19" s="15"/>
      <c r="W19" s="15"/>
      <c r="X19" s="15"/>
      <c r="Y19" s="85">
        <f t="shared" si="7"/>
        <v>0</v>
      </c>
      <c r="Z19" s="49"/>
      <c r="AA19" s="51"/>
      <c r="AB19" s="17"/>
    </row>
    <row r="20" spans="1:28" ht="15">
      <c r="A20" s="12" t="s">
        <v>242</v>
      </c>
      <c r="B20" s="52" t="s">
        <v>418</v>
      </c>
      <c r="C20" s="16"/>
      <c r="D20" s="15"/>
      <c r="E20" s="15"/>
      <c r="F20" s="15"/>
      <c r="G20" s="516"/>
      <c r="H20" s="16"/>
      <c r="I20" s="15"/>
      <c r="J20" s="15"/>
      <c r="K20" s="15"/>
      <c r="L20" s="15"/>
      <c r="M20" s="15"/>
      <c r="N20" s="15"/>
      <c r="O20" s="15"/>
      <c r="P20" s="33"/>
      <c r="Q20" s="15"/>
      <c r="R20" s="16"/>
      <c r="S20" s="15"/>
      <c r="T20" s="15"/>
      <c r="U20" s="15"/>
      <c r="V20" s="15"/>
      <c r="W20" s="15"/>
      <c r="X20" s="15"/>
      <c r="Y20" s="85">
        <f t="shared" si="7"/>
        <v>0</v>
      </c>
      <c r="Z20" s="49"/>
      <c r="AA20" s="51"/>
      <c r="AB20" s="17"/>
    </row>
    <row r="21" spans="1:28" ht="15">
      <c r="A21" s="231" t="s">
        <v>241</v>
      </c>
      <c r="B21" s="52" t="s">
        <v>419</v>
      </c>
      <c r="C21" s="16"/>
      <c r="D21" s="15"/>
      <c r="E21" s="15"/>
      <c r="F21" s="15"/>
      <c r="G21" s="516"/>
      <c r="H21" s="16"/>
      <c r="I21" s="15"/>
      <c r="J21" s="15"/>
      <c r="K21" s="15"/>
      <c r="L21" s="15"/>
      <c r="M21" s="15"/>
      <c r="N21" s="15"/>
      <c r="O21" s="15"/>
      <c r="P21" s="33"/>
      <c r="Q21" s="15"/>
      <c r="R21" s="16"/>
      <c r="S21" s="15"/>
      <c r="T21" s="15"/>
      <c r="U21" s="15"/>
      <c r="V21" s="15"/>
      <c r="W21" s="15"/>
      <c r="X21" s="15"/>
      <c r="Y21" s="85">
        <f t="shared" si="7"/>
        <v>0</v>
      </c>
      <c r="Z21" s="49"/>
      <c r="AA21" s="51"/>
      <c r="AB21" s="17"/>
    </row>
    <row r="22" spans="1:28" ht="15">
      <c r="A22" s="12" t="s">
        <v>243</v>
      </c>
      <c r="B22" s="52" t="s">
        <v>329</v>
      </c>
      <c r="C22" s="16"/>
      <c r="D22" s="15"/>
      <c r="E22" s="15"/>
      <c r="F22" s="15"/>
      <c r="G22" s="516"/>
      <c r="H22" s="16"/>
      <c r="I22" s="15"/>
      <c r="J22" s="15"/>
      <c r="K22" s="15"/>
      <c r="L22" s="15"/>
      <c r="M22" s="15"/>
      <c r="N22" s="15"/>
      <c r="O22" s="15"/>
      <c r="P22" s="33"/>
      <c r="Q22" s="15"/>
      <c r="R22" s="16"/>
      <c r="S22" s="15"/>
      <c r="T22" s="15"/>
      <c r="U22" s="15"/>
      <c r="V22" s="15"/>
      <c r="W22" s="15"/>
      <c r="X22" s="15"/>
      <c r="Y22" s="85">
        <f t="shared" si="7"/>
        <v>0</v>
      </c>
      <c r="Z22" s="49"/>
      <c r="AA22" s="51"/>
      <c r="AB22" s="17"/>
    </row>
    <row r="23" spans="1:28" ht="15">
      <c r="A23" s="12" t="s">
        <v>244</v>
      </c>
      <c r="B23" s="52" t="s">
        <v>330</v>
      </c>
      <c r="C23" s="16"/>
      <c r="D23" s="15"/>
      <c r="E23" s="15"/>
      <c r="F23" s="15"/>
      <c r="G23" s="516"/>
      <c r="H23" s="16"/>
      <c r="I23" s="15"/>
      <c r="J23" s="15"/>
      <c r="K23" s="15"/>
      <c r="L23" s="15"/>
      <c r="M23" s="15"/>
      <c r="N23" s="15"/>
      <c r="O23" s="15"/>
      <c r="P23" s="33"/>
      <c r="Q23" s="15"/>
      <c r="R23" s="16"/>
      <c r="S23" s="15"/>
      <c r="T23" s="15"/>
      <c r="U23" s="15"/>
      <c r="V23" s="15"/>
      <c r="W23" s="15"/>
      <c r="X23" s="15"/>
      <c r="Y23" s="85">
        <f t="shared" si="7"/>
        <v>0</v>
      </c>
      <c r="Z23" s="49"/>
      <c r="AA23" s="51"/>
      <c r="AB23" s="17"/>
    </row>
    <row r="24" spans="1:28" ht="15">
      <c r="A24" s="12" t="s">
        <v>245</v>
      </c>
      <c r="B24" s="52" t="s">
        <v>420</v>
      </c>
      <c r="C24" s="16"/>
      <c r="D24" s="15"/>
      <c r="E24" s="15"/>
      <c r="F24" s="15"/>
      <c r="G24" s="516"/>
      <c r="H24" s="16"/>
      <c r="I24" s="15"/>
      <c r="J24" s="15"/>
      <c r="K24" s="15"/>
      <c r="L24" s="15"/>
      <c r="M24" s="15"/>
      <c r="N24" s="15"/>
      <c r="O24" s="15"/>
      <c r="P24" s="33"/>
      <c r="Q24" s="15"/>
      <c r="R24" s="16"/>
      <c r="S24" s="15"/>
      <c r="T24" s="15"/>
      <c r="U24" s="15"/>
      <c r="V24" s="15"/>
      <c r="W24" s="15"/>
      <c r="X24" s="15"/>
      <c r="Y24" s="85">
        <f t="shared" si="7"/>
        <v>0</v>
      </c>
      <c r="Z24" s="49"/>
      <c r="AA24" s="51"/>
      <c r="AB24" s="17"/>
    </row>
    <row r="25" spans="1:28" ht="14.25" customHeight="1">
      <c r="A25" s="53" t="s">
        <v>246</v>
      </c>
      <c r="B25" s="52" t="s">
        <v>332</v>
      </c>
      <c r="C25" s="54"/>
      <c r="D25" s="55"/>
      <c r="E25" s="55"/>
      <c r="F25" s="55"/>
      <c r="G25" s="517"/>
      <c r="H25" s="54"/>
      <c r="I25" s="55"/>
      <c r="J25" s="55"/>
      <c r="K25" s="55"/>
      <c r="L25" s="55"/>
      <c r="M25" s="15"/>
      <c r="N25" s="15"/>
      <c r="O25" s="15"/>
      <c r="P25" s="94"/>
      <c r="Q25" s="15"/>
      <c r="R25" s="16"/>
      <c r="S25" s="15"/>
      <c r="T25" s="15"/>
      <c r="U25" s="15"/>
      <c r="V25" s="15"/>
      <c r="W25" s="15"/>
      <c r="X25" s="15"/>
      <c r="Y25" s="85">
        <f t="shared" si="7"/>
        <v>0</v>
      </c>
      <c r="Z25" s="49"/>
      <c r="AA25" s="51"/>
      <c r="AB25" s="17"/>
    </row>
    <row r="26" spans="1:28" ht="14.25" customHeight="1" thickBot="1">
      <c r="A26" s="56" t="s">
        <v>247</v>
      </c>
      <c r="B26" s="57" t="s">
        <v>421</v>
      </c>
      <c r="C26" s="58"/>
      <c r="D26" s="30"/>
      <c r="E26" s="30"/>
      <c r="F26" s="30"/>
      <c r="G26" s="518"/>
      <c r="H26" s="58"/>
      <c r="I26" s="30"/>
      <c r="J26" s="30"/>
      <c r="K26" s="30"/>
      <c r="L26" s="30"/>
      <c r="M26" s="30"/>
      <c r="N26" s="30"/>
      <c r="O26" s="30"/>
      <c r="P26" s="95"/>
      <c r="Q26" s="30"/>
      <c r="R26" s="58"/>
      <c r="S26" s="30"/>
      <c r="T26" s="30"/>
      <c r="U26" s="30"/>
      <c r="V26" s="30"/>
      <c r="W26" s="30"/>
      <c r="X26" s="30"/>
      <c r="Y26" s="91">
        <f t="shared" si="7"/>
        <v>0</v>
      </c>
      <c r="Z26" s="49"/>
      <c r="AA26" s="59"/>
      <c r="AB26" s="60"/>
    </row>
    <row r="27" spans="1:28" ht="21.75" customHeight="1">
      <c r="A27" s="50" t="s">
        <v>75</v>
      </c>
      <c r="B27" s="61" t="s">
        <v>334</v>
      </c>
      <c r="C27" s="88">
        <f>SUM(C28:C38)</f>
        <v>0</v>
      </c>
      <c r="D27" s="89">
        <f t="shared" ref="D27:Y27" si="8">SUM(D28:D38)</f>
        <v>0</v>
      </c>
      <c r="E27" s="89">
        <f t="shared" si="8"/>
        <v>0</v>
      </c>
      <c r="F27" s="89">
        <f t="shared" si="8"/>
        <v>0</v>
      </c>
      <c r="G27" s="86">
        <f t="shared" si="8"/>
        <v>0</v>
      </c>
      <c r="H27" s="88">
        <f t="shared" si="8"/>
        <v>0</v>
      </c>
      <c r="I27" s="89">
        <f t="shared" si="8"/>
        <v>0</v>
      </c>
      <c r="J27" s="89">
        <f t="shared" si="8"/>
        <v>0</v>
      </c>
      <c r="K27" s="89">
        <f t="shared" si="8"/>
        <v>0</v>
      </c>
      <c r="L27" s="89">
        <f t="shared" si="8"/>
        <v>0</v>
      </c>
      <c r="M27" s="139">
        <f t="shared" si="8"/>
        <v>0</v>
      </c>
      <c r="N27" s="139">
        <f t="shared" si="8"/>
        <v>0</v>
      </c>
      <c r="O27" s="139">
        <f t="shared" si="8"/>
        <v>0</v>
      </c>
      <c r="P27" s="93">
        <f t="shared" si="8"/>
        <v>0</v>
      </c>
      <c r="Q27" s="89">
        <f t="shared" si="8"/>
        <v>0</v>
      </c>
      <c r="R27" s="88">
        <f t="shared" si="8"/>
        <v>0</v>
      </c>
      <c r="S27" s="89">
        <f t="shared" si="8"/>
        <v>0</v>
      </c>
      <c r="T27" s="89">
        <f t="shared" si="8"/>
        <v>0</v>
      </c>
      <c r="U27" s="89">
        <f t="shared" si="8"/>
        <v>0</v>
      </c>
      <c r="V27" s="89">
        <f t="shared" si="8"/>
        <v>0</v>
      </c>
      <c r="W27" s="89">
        <f t="shared" si="8"/>
        <v>0</v>
      </c>
      <c r="X27" s="89">
        <f t="shared" si="8"/>
        <v>0</v>
      </c>
      <c r="Y27" s="86">
        <f t="shared" si="8"/>
        <v>0</v>
      </c>
      <c r="Z27" s="49"/>
      <c r="AA27" s="90">
        <f t="shared" ref="AA27:AB27" si="9">SUM(AA28:AA38)</f>
        <v>0</v>
      </c>
      <c r="AB27" s="86">
        <f t="shared" si="9"/>
        <v>0</v>
      </c>
    </row>
    <row r="28" spans="1:28" ht="15">
      <c r="A28" s="12" t="s">
        <v>248</v>
      </c>
      <c r="B28" s="52" t="s">
        <v>335</v>
      </c>
      <c r="C28" s="16"/>
      <c r="D28" s="15"/>
      <c r="E28" s="15"/>
      <c r="F28" s="15"/>
      <c r="G28" s="516"/>
      <c r="H28" s="16"/>
      <c r="I28" s="15"/>
      <c r="J28" s="15"/>
      <c r="K28" s="15"/>
      <c r="L28" s="114"/>
      <c r="M28" s="15"/>
      <c r="N28" s="15"/>
      <c r="O28" s="15"/>
      <c r="P28" s="33"/>
      <c r="Q28" s="15"/>
      <c r="R28" s="16"/>
      <c r="S28" s="15"/>
      <c r="T28" s="15"/>
      <c r="U28" s="15"/>
      <c r="V28" s="15"/>
      <c r="W28" s="15"/>
      <c r="X28" s="15"/>
      <c r="Y28" s="85">
        <f t="shared" si="7"/>
        <v>0</v>
      </c>
      <c r="Z28" s="49"/>
      <c r="AA28" s="51"/>
      <c r="AB28" s="17"/>
    </row>
    <row r="29" spans="1:28" ht="15">
      <c r="A29" s="12" t="s">
        <v>249</v>
      </c>
      <c r="B29" s="52" t="s">
        <v>336</v>
      </c>
      <c r="C29" s="16"/>
      <c r="D29" s="15"/>
      <c r="E29" s="15"/>
      <c r="F29" s="15"/>
      <c r="G29" s="516"/>
      <c r="H29" s="16"/>
      <c r="I29" s="15"/>
      <c r="J29" s="15"/>
      <c r="K29" s="15"/>
      <c r="L29" s="114"/>
      <c r="M29" s="15"/>
      <c r="N29" s="15"/>
      <c r="O29" s="15"/>
      <c r="P29" s="33"/>
      <c r="Q29" s="15"/>
      <c r="R29" s="16"/>
      <c r="S29" s="15"/>
      <c r="T29" s="15"/>
      <c r="U29" s="15"/>
      <c r="V29" s="15"/>
      <c r="W29" s="15"/>
      <c r="X29" s="15"/>
      <c r="Y29" s="85">
        <f t="shared" si="7"/>
        <v>0</v>
      </c>
      <c r="Z29" s="49"/>
      <c r="AA29" s="51"/>
      <c r="AB29" s="17"/>
    </row>
    <row r="30" spans="1:28" ht="15">
      <c r="A30" s="12" t="s">
        <v>243</v>
      </c>
      <c r="B30" s="52" t="s">
        <v>337</v>
      </c>
      <c r="C30" s="16"/>
      <c r="D30" s="15"/>
      <c r="E30" s="15"/>
      <c r="F30" s="15"/>
      <c r="G30" s="516"/>
      <c r="H30" s="16"/>
      <c r="I30" s="15"/>
      <c r="J30" s="15"/>
      <c r="K30" s="15"/>
      <c r="L30" s="114"/>
      <c r="M30" s="15"/>
      <c r="N30" s="15"/>
      <c r="O30" s="15"/>
      <c r="P30" s="33"/>
      <c r="Q30" s="15"/>
      <c r="R30" s="16"/>
      <c r="S30" s="15"/>
      <c r="T30" s="15"/>
      <c r="U30" s="15"/>
      <c r="V30" s="15"/>
      <c r="W30" s="15"/>
      <c r="X30" s="15"/>
      <c r="Y30" s="85">
        <f t="shared" si="7"/>
        <v>0</v>
      </c>
      <c r="Z30" s="49"/>
      <c r="AA30" s="51"/>
      <c r="AB30" s="17"/>
    </row>
    <row r="31" spans="1:28" ht="15">
      <c r="A31" s="12" t="s">
        <v>244</v>
      </c>
      <c r="B31" s="52" t="s">
        <v>338</v>
      </c>
      <c r="C31" s="16"/>
      <c r="D31" s="15"/>
      <c r="E31" s="15"/>
      <c r="F31" s="15"/>
      <c r="G31" s="516"/>
      <c r="H31" s="16"/>
      <c r="I31" s="15"/>
      <c r="J31" s="15"/>
      <c r="K31" s="15"/>
      <c r="L31" s="114"/>
      <c r="M31" s="15"/>
      <c r="N31" s="15"/>
      <c r="O31" s="15"/>
      <c r="P31" s="33"/>
      <c r="Q31" s="15"/>
      <c r="R31" s="16"/>
      <c r="S31" s="15"/>
      <c r="T31" s="15"/>
      <c r="U31" s="15"/>
      <c r="V31" s="15"/>
      <c r="W31" s="15"/>
      <c r="X31" s="15"/>
      <c r="Y31" s="85">
        <f t="shared" si="7"/>
        <v>0</v>
      </c>
      <c r="Z31" s="49"/>
      <c r="AA31" s="51"/>
      <c r="AB31" s="17"/>
    </row>
    <row r="32" spans="1:28" ht="15">
      <c r="A32" s="12" t="s">
        <v>242</v>
      </c>
      <c r="B32" s="52" t="s">
        <v>339</v>
      </c>
      <c r="C32" s="16"/>
      <c r="D32" s="15"/>
      <c r="E32" s="15"/>
      <c r="F32" s="15"/>
      <c r="G32" s="516"/>
      <c r="H32" s="16"/>
      <c r="I32" s="15"/>
      <c r="J32" s="15"/>
      <c r="K32" s="15"/>
      <c r="L32" s="114"/>
      <c r="M32" s="15"/>
      <c r="N32" s="15"/>
      <c r="O32" s="15"/>
      <c r="P32" s="33"/>
      <c r="Q32" s="15"/>
      <c r="R32" s="16"/>
      <c r="S32" s="15"/>
      <c r="T32" s="15"/>
      <c r="U32" s="15"/>
      <c r="V32" s="15"/>
      <c r="W32" s="15"/>
      <c r="X32" s="15"/>
      <c r="Y32" s="85">
        <f t="shared" si="7"/>
        <v>0</v>
      </c>
      <c r="Z32" s="49"/>
      <c r="AA32" s="51"/>
      <c r="AB32" s="17"/>
    </row>
    <row r="33" spans="1:28" ht="15">
      <c r="A33" s="12" t="s">
        <v>250</v>
      </c>
      <c r="B33" s="52" t="s">
        <v>340</v>
      </c>
      <c r="C33" s="16"/>
      <c r="D33" s="15"/>
      <c r="E33" s="15"/>
      <c r="F33" s="15"/>
      <c r="G33" s="516"/>
      <c r="H33" s="16"/>
      <c r="I33" s="15"/>
      <c r="J33" s="15"/>
      <c r="K33" s="15"/>
      <c r="L33" s="114"/>
      <c r="M33" s="15"/>
      <c r="N33" s="15"/>
      <c r="O33" s="15"/>
      <c r="P33" s="33"/>
      <c r="Q33" s="15"/>
      <c r="R33" s="16"/>
      <c r="S33" s="15"/>
      <c r="T33" s="15"/>
      <c r="U33" s="15"/>
      <c r="V33" s="15"/>
      <c r="W33" s="15"/>
      <c r="X33" s="15"/>
      <c r="Y33" s="85">
        <f t="shared" si="7"/>
        <v>0</v>
      </c>
      <c r="Z33" s="49"/>
      <c r="AA33" s="51"/>
      <c r="AB33" s="17"/>
    </row>
    <row r="34" spans="1:28" ht="15">
      <c r="A34" s="258" t="s">
        <v>241</v>
      </c>
      <c r="B34" s="52" t="s">
        <v>341</v>
      </c>
      <c r="C34" s="54"/>
      <c r="D34" s="55"/>
      <c r="E34" s="55"/>
      <c r="F34" s="55"/>
      <c r="G34" s="517"/>
      <c r="H34" s="54"/>
      <c r="I34" s="55"/>
      <c r="J34" s="55"/>
      <c r="K34" s="55"/>
      <c r="L34" s="115"/>
      <c r="M34" s="15"/>
      <c r="N34" s="15"/>
      <c r="O34" s="15"/>
      <c r="P34" s="94"/>
      <c r="Q34" s="55"/>
      <c r="R34" s="54"/>
      <c r="S34" s="55"/>
      <c r="T34" s="55"/>
      <c r="U34" s="55"/>
      <c r="V34" s="55"/>
      <c r="W34" s="55"/>
      <c r="X34" s="55"/>
      <c r="Y34" s="92">
        <f t="shared" si="7"/>
        <v>0</v>
      </c>
      <c r="Z34" s="49"/>
      <c r="AA34" s="78"/>
      <c r="AB34" s="79"/>
    </row>
    <row r="35" spans="1:28" ht="15">
      <c r="A35" s="258" t="s">
        <v>251</v>
      </c>
      <c r="B35" s="52" t="s">
        <v>422</v>
      </c>
      <c r="C35" s="54"/>
      <c r="D35" s="55"/>
      <c r="E35" s="55"/>
      <c r="F35" s="55"/>
      <c r="G35" s="517"/>
      <c r="H35" s="54"/>
      <c r="I35" s="55"/>
      <c r="J35" s="55"/>
      <c r="K35" s="55"/>
      <c r="L35" s="115"/>
      <c r="M35" s="15"/>
      <c r="N35" s="15"/>
      <c r="O35" s="15"/>
      <c r="P35" s="94"/>
      <c r="Q35" s="55"/>
      <c r="R35" s="54"/>
      <c r="S35" s="55"/>
      <c r="T35" s="55"/>
      <c r="U35" s="55"/>
      <c r="V35" s="55"/>
      <c r="W35" s="55"/>
      <c r="X35" s="55"/>
      <c r="Y35" s="92">
        <f t="shared" si="7"/>
        <v>0</v>
      </c>
      <c r="Z35" s="49"/>
      <c r="AA35" s="78"/>
      <c r="AB35" s="79"/>
    </row>
    <row r="36" spans="1:28" ht="15">
      <c r="A36" s="53" t="s">
        <v>247</v>
      </c>
      <c r="B36" s="52" t="s">
        <v>423</v>
      </c>
      <c r="C36" s="54"/>
      <c r="D36" s="55"/>
      <c r="E36" s="55"/>
      <c r="F36" s="55"/>
      <c r="G36" s="517"/>
      <c r="H36" s="54"/>
      <c r="I36" s="55"/>
      <c r="J36" s="55"/>
      <c r="K36" s="55"/>
      <c r="L36" s="115"/>
      <c r="M36" s="15"/>
      <c r="N36" s="15"/>
      <c r="O36" s="15"/>
      <c r="P36" s="94"/>
      <c r="Q36" s="55"/>
      <c r="R36" s="54"/>
      <c r="S36" s="55"/>
      <c r="T36" s="55"/>
      <c r="U36" s="55"/>
      <c r="V36" s="55"/>
      <c r="W36" s="55"/>
      <c r="X36" s="55"/>
      <c r="Y36" s="92">
        <f t="shared" si="7"/>
        <v>0</v>
      </c>
      <c r="Z36" s="84"/>
      <c r="AA36" s="78"/>
      <c r="AB36" s="79"/>
    </row>
    <row r="37" spans="1:28" ht="15">
      <c r="A37" s="53"/>
      <c r="B37" s="77"/>
      <c r="C37" s="54"/>
      <c r="D37" s="55"/>
      <c r="E37" s="55"/>
      <c r="F37" s="55"/>
      <c r="G37" s="517"/>
      <c r="H37" s="54"/>
      <c r="I37" s="55"/>
      <c r="J37" s="55"/>
      <c r="K37" s="55"/>
      <c r="L37" s="115"/>
      <c r="M37" s="15"/>
      <c r="N37" s="15"/>
      <c r="O37" s="15"/>
      <c r="P37" s="94"/>
      <c r="Q37" s="55"/>
      <c r="R37" s="54"/>
      <c r="S37" s="55"/>
      <c r="T37" s="55"/>
      <c r="U37" s="55"/>
      <c r="V37" s="55"/>
      <c r="W37" s="55"/>
      <c r="X37" s="55"/>
      <c r="Y37" s="92"/>
      <c r="Z37" s="83"/>
      <c r="AA37" s="78"/>
      <c r="AB37" s="79"/>
    </row>
    <row r="38" spans="1:28" ht="15" customHeight="1" thickBot="1">
      <c r="A38" s="18" t="s">
        <v>252</v>
      </c>
      <c r="B38" s="80" t="s">
        <v>424</v>
      </c>
      <c r="C38" s="34"/>
      <c r="D38" s="35"/>
      <c r="E38" s="35"/>
      <c r="F38" s="35"/>
      <c r="G38" s="519"/>
      <c r="H38" s="34"/>
      <c r="I38" s="35"/>
      <c r="J38" s="35"/>
      <c r="K38" s="35"/>
      <c r="L38" s="116"/>
      <c r="M38" s="116"/>
      <c r="N38" s="116"/>
      <c r="O38" s="116"/>
      <c r="P38" s="36"/>
      <c r="Q38" s="35"/>
      <c r="R38" s="34"/>
      <c r="S38" s="35"/>
      <c r="T38" s="35"/>
      <c r="U38" s="35"/>
      <c r="V38" s="35"/>
      <c r="W38" s="35"/>
      <c r="X38" s="35"/>
      <c r="Y38" s="87">
        <f t="shared" si="7"/>
        <v>0</v>
      </c>
      <c r="Z38" s="83"/>
      <c r="AA38" s="81"/>
      <c r="AB38" s="82"/>
    </row>
    <row r="39" spans="1:28" ht="14.25" thickTop="1"/>
    <row r="40" spans="1:28" ht="14.25">
      <c r="A40" s="117" t="s">
        <v>99</v>
      </c>
    </row>
  </sheetData>
  <mergeCells count="26">
    <mergeCell ref="T4:T6"/>
    <mergeCell ref="U4:U6"/>
    <mergeCell ref="V4:V6"/>
    <mergeCell ref="K4:K6"/>
    <mergeCell ref="L4:L6"/>
    <mergeCell ref="M4:M6"/>
    <mergeCell ref="S4:S6"/>
    <mergeCell ref="P4:P6"/>
    <mergeCell ref="Q4:Q6"/>
    <mergeCell ref="R4:R6"/>
    <mergeCell ref="C4:C6"/>
    <mergeCell ref="D4:D6"/>
    <mergeCell ref="E4:E6"/>
    <mergeCell ref="F4:F6"/>
    <mergeCell ref="G4:G6"/>
    <mergeCell ref="H4:H6"/>
    <mergeCell ref="I4:I6"/>
    <mergeCell ref="J4:J6"/>
    <mergeCell ref="N4:N6"/>
    <mergeCell ref="O4:O6"/>
    <mergeCell ref="W4:W6"/>
    <mergeCell ref="X4:X6"/>
    <mergeCell ref="Y4:Y6"/>
    <mergeCell ref="AA4:AB5"/>
    <mergeCell ref="AA6:AA7"/>
    <mergeCell ref="AB6:AB7"/>
  </mergeCells>
  <phoneticPr fontId="2"/>
  <pageMargins left="0.75" right="0.39" top="0.56000000000000005" bottom="0.51" header="0.51200000000000001" footer="0.51200000000000001"/>
  <pageSetup paperSize="9" scale="85" orientation="landscape" r:id="rId1"/>
  <headerFooter alignWithMargins="0"/>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Units!$B$4:$B$8</xm:f>
          </x14:formula1>
          <xm:sqref>C7:Y7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44"/>
  <sheetViews>
    <sheetView zoomScale="70" zoomScaleNormal="70" workbookViewId="0">
      <pane xSplit="2" ySplit="8" topLeftCell="C9" activePane="bottomRight" state="frozen"/>
      <selection pane="topRight" activeCell="C1" sqref="C1"/>
      <selection pane="bottomLeft" activeCell="A9" sqref="A9"/>
      <selection pane="bottomRight" activeCell="G41" sqref="G41"/>
    </sheetView>
  </sheetViews>
  <sheetFormatPr defaultRowHeight="13.5"/>
  <cols>
    <col min="1" max="1" width="40.25" style="126" customWidth="1"/>
    <col min="2" max="2" width="3.625" style="126" customWidth="1"/>
    <col min="3" max="25" width="12.625" style="126" customWidth="1"/>
    <col min="26" max="26" width="5" style="126" customWidth="1"/>
    <col min="27" max="28" width="12.625" style="126" customWidth="1"/>
    <col min="29" max="16384" width="9" style="126"/>
  </cols>
  <sheetData>
    <row r="1" spans="1:28" ht="24" customHeight="1">
      <c r="A1" s="132" t="s">
        <v>171</v>
      </c>
      <c r="N1" s="142"/>
      <c r="O1" s="142"/>
      <c r="P1" s="142"/>
      <c r="Q1" s="142"/>
      <c r="R1" s="142"/>
      <c r="S1" s="142"/>
      <c r="T1" s="142"/>
      <c r="U1" s="142"/>
      <c r="Y1" s="142"/>
    </row>
    <row r="2" spans="1:28" ht="24" customHeight="1">
      <c r="A2" s="132" t="s">
        <v>263</v>
      </c>
    </row>
    <row r="3" spans="1:28" ht="14.25" customHeight="1" thickBot="1">
      <c r="A3" s="143"/>
      <c r="B3" s="144"/>
      <c r="C3" s="145"/>
      <c r="D3" s="146"/>
      <c r="E3" s="146"/>
      <c r="F3" s="146"/>
      <c r="G3" s="146"/>
      <c r="H3" s="146"/>
      <c r="I3" s="146"/>
      <c r="J3" s="146"/>
      <c r="K3" s="146"/>
      <c r="L3" s="146"/>
      <c r="M3" s="146"/>
      <c r="N3" s="146"/>
      <c r="O3" s="146"/>
      <c r="P3" s="146"/>
      <c r="Q3" s="146"/>
      <c r="R3" s="146"/>
      <c r="S3" s="146"/>
      <c r="T3" s="146"/>
      <c r="U3" s="146"/>
      <c r="V3" s="146"/>
      <c r="W3" s="146"/>
      <c r="X3" s="146"/>
      <c r="Y3" s="146"/>
    </row>
    <row r="4" spans="1:28" ht="18" customHeight="1" thickTop="1">
      <c r="A4" s="2"/>
      <c r="B4" s="40"/>
      <c r="C4" s="573" t="s">
        <v>166</v>
      </c>
      <c r="D4" s="557" t="s">
        <v>167</v>
      </c>
      <c r="E4" s="557" t="s">
        <v>165</v>
      </c>
      <c r="F4" s="557" t="s">
        <v>202</v>
      </c>
      <c r="G4" s="559" t="s">
        <v>169</v>
      </c>
      <c r="H4" s="569" t="s">
        <v>188</v>
      </c>
      <c r="I4" s="571" t="s">
        <v>14</v>
      </c>
      <c r="J4" s="571" t="s">
        <v>15</v>
      </c>
      <c r="K4" s="571" t="s">
        <v>16</v>
      </c>
      <c r="L4" s="557" t="s">
        <v>189</v>
      </c>
      <c r="M4" s="557" t="s">
        <v>190</v>
      </c>
      <c r="N4" s="557" t="s">
        <v>191</v>
      </c>
      <c r="O4" s="557" t="s">
        <v>192</v>
      </c>
      <c r="P4" s="557" t="s">
        <v>193</v>
      </c>
      <c r="Q4" s="557" t="s">
        <v>199</v>
      </c>
      <c r="R4" s="557" t="s">
        <v>194</v>
      </c>
      <c r="S4" s="557" t="s">
        <v>195</v>
      </c>
      <c r="T4" s="571" t="s">
        <v>17</v>
      </c>
      <c r="U4" s="571" t="s">
        <v>18</v>
      </c>
      <c r="V4" s="557" t="s">
        <v>196</v>
      </c>
      <c r="W4" s="557" t="s">
        <v>197</v>
      </c>
      <c r="X4" s="557" t="s">
        <v>198</v>
      </c>
      <c r="Y4" s="559" t="s">
        <v>234</v>
      </c>
      <c r="Z4" s="41"/>
      <c r="AA4" s="561" t="s">
        <v>233</v>
      </c>
      <c r="AB4" s="562"/>
    </row>
    <row r="5" spans="1:28" ht="15">
      <c r="A5" s="2"/>
      <c r="B5" s="40"/>
      <c r="C5" s="574"/>
      <c r="D5" s="558"/>
      <c r="E5" s="558"/>
      <c r="F5" s="558"/>
      <c r="G5" s="575"/>
      <c r="H5" s="570"/>
      <c r="I5" s="572"/>
      <c r="J5" s="572"/>
      <c r="K5" s="572"/>
      <c r="L5" s="558"/>
      <c r="M5" s="558"/>
      <c r="N5" s="558"/>
      <c r="O5" s="558"/>
      <c r="P5" s="558"/>
      <c r="Q5" s="558"/>
      <c r="R5" s="558"/>
      <c r="S5" s="558"/>
      <c r="T5" s="572"/>
      <c r="U5" s="572"/>
      <c r="V5" s="558"/>
      <c r="W5" s="558"/>
      <c r="X5" s="558"/>
      <c r="Y5" s="560"/>
      <c r="Z5" s="41"/>
      <c r="AA5" s="563"/>
      <c r="AB5" s="564"/>
    </row>
    <row r="6" spans="1:28" ht="15">
      <c r="A6" s="2"/>
      <c r="B6" s="40"/>
      <c r="C6" s="574"/>
      <c r="D6" s="558"/>
      <c r="E6" s="558"/>
      <c r="F6" s="558"/>
      <c r="G6" s="575"/>
      <c r="H6" s="570"/>
      <c r="I6" s="572"/>
      <c r="J6" s="572"/>
      <c r="K6" s="572"/>
      <c r="L6" s="558"/>
      <c r="M6" s="558"/>
      <c r="N6" s="558"/>
      <c r="O6" s="558"/>
      <c r="P6" s="558"/>
      <c r="Q6" s="558"/>
      <c r="R6" s="558"/>
      <c r="S6" s="558"/>
      <c r="T6" s="572"/>
      <c r="U6" s="572"/>
      <c r="V6" s="558"/>
      <c r="W6" s="558"/>
      <c r="X6" s="558"/>
      <c r="Y6" s="560"/>
      <c r="Z6" s="41"/>
      <c r="AA6" s="565" t="s">
        <v>197</v>
      </c>
      <c r="AB6" s="567" t="s">
        <v>72</v>
      </c>
    </row>
    <row r="7" spans="1:28" ht="15" customHeight="1">
      <c r="A7" s="2"/>
      <c r="B7" s="40"/>
      <c r="C7" s="251" t="str">
        <f>Supply!D6</f>
        <v>select unit</v>
      </c>
      <c r="D7" s="252" t="str">
        <f>Supply!E6</f>
        <v>select unit</v>
      </c>
      <c r="E7" s="252" t="str">
        <f>Supply!F6</f>
        <v>select unit</v>
      </c>
      <c r="F7" s="252" t="str">
        <f>Supply!G6</f>
        <v>select unit</v>
      </c>
      <c r="G7" s="253" t="str">
        <f>Supply!H6</f>
        <v>select unit</v>
      </c>
      <c r="H7" s="349" t="str">
        <f>Supply!I6</f>
        <v>select unit</v>
      </c>
      <c r="I7" s="252" t="str">
        <f>Supply!J6</f>
        <v>select unit</v>
      </c>
      <c r="J7" s="252" t="str">
        <f>Supply!K6</f>
        <v>select unit</v>
      </c>
      <c r="K7" s="252" t="str">
        <f>Supply!L6</f>
        <v>select unit</v>
      </c>
      <c r="L7" s="252" t="str">
        <f>Supply!M6</f>
        <v>select unit</v>
      </c>
      <c r="M7" s="252" t="str">
        <f>Supply!N6</f>
        <v>select unit</v>
      </c>
      <c r="N7" s="252" t="str">
        <f>Supply!O6</f>
        <v>select unit</v>
      </c>
      <c r="O7" s="252" t="str">
        <f>Supply!P6</f>
        <v>select unit</v>
      </c>
      <c r="P7" s="252" t="str">
        <f>Supply!Q6</f>
        <v>select unit</v>
      </c>
      <c r="Q7" s="252" t="str">
        <f>Supply!R6</f>
        <v>select unit</v>
      </c>
      <c r="R7" s="252" t="str">
        <f>Supply!S6</f>
        <v>select unit</v>
      </c>
      <c r="S7" s="252" t="str">
        <f>Supply!T6</f>
        <v>select unit</v>
      </c>
      <c r="T7" s="252" t="str">
        <f>Supply!U6</f>
        <v>select unit</v>
      </c>
      <c r="U7" s="252" t="str">
        <f>Supply!V6</f>
        <v>select unit</v>
      </c>
      <c r="V7" s="252" t="str">
        <f>Supply!W6</f>
        <v>select unit</v>
      </c>
      <c r="W7" s="252" t="str">
        <f>Supply!X6</f>
        <v>select unit</v>
      </c>
      <c r="X7" s="252" t="str">
        <f>Supply!Y6</f>
        <v>select unit</v>
      </c>
      <c r="Y7" s="253" t="s">
        <v>228</v>
      </c>
      <c r="Z7" s="42"/>
      <c r="AA7" s="566"/>
      <c r="AB7" s="568"/>
    </row>
    <row r="8" spans="1:28" ht="15.75" thickBot="1">
      <c r="A8" s="4"/>
      <c r="B8" s="43"/>
      <c r="C8" s="6" t="s">
        <v>0</v>
      </c>
      <c r="D8" s="44" t="s">
        <v>1</v>
      </c>
      <c r="E8" s="45" t="s">
        <v>2</v>
      </c>
      <c r="F8" s="45" t="s">
        <v>3</v>
      </c>
      <c r="G8" s="8" t="s">
        <v>4</v>
      </c>
      <c r="H8" s="45" t="s">
        <v>5</v>
      </c>
      <c r="I8" s="7" t="s">
        <v>19</v>
      </c>
      <c r="J8" s="7" t="s">
        <v>201</v>
      </c>
      <c r="K8" s="7" t="s">
        <v>205</v>
      </c>
      <c r="L8" s="7" t="s">
        <v>206</v>
      </c>
      <c r="M8" s="7" t="s">
        <v>207</v>
      </c>
      <c r="N8" s="7" t="s">
        <v>208</v>
      </c>
      <c r="O8" s="7" t="s">
        <v>209</v>
      </c>
      <c r="P8" s="7" t="s">
        <v>210</v>
      </c>
      <c r="Q8" s="228" t="s">
        <v>212</v>
      </c>
      <c r="R8" s="46" t="s">
        <v>211</v>
      </c>
      <c r="S8" s="47" t="s">
        <v>213</v>
      </c>
      <c r="T8" s="47" t="s">
        <v>214</v>
      </c>
      <c r="U8" s="47" t="s">
        <v>215</v>
      </c>
      <c r="V8" s="47" t="s">
        <v>216</v>
      </c>
      <c r="W8" s="47" t="s">
        <v>217</v>
      </c>
      <c r="X8" s="47" t="s">
        <v>218</v>
      </c>
      <c r="Y8" s="20" t="s">
        <v>219</v>
      </c>
      <c r="Z8" s="42"/>
      <c r="AA8" s="48" t="s">
        <v>220</v>
      </c>
      <c r="AB8" s="5" t="s">
        <v>221</v>
      </c>
    </row>
    <row r="9" spans="1:28" ht="22.5" customHeight="1" thickTop="1" thickBot="1">
      <c r="A9" s="62" t="s">
        <v>408</v>
      </c>
      <c r="B9" s="148">
        <v>1</v>
      </c>
      <c r="C9" s="150">
        <f t="shared" ref="C9:U9" si="0">C10+C17+C31</f>
        <v>0</v>
      </c>
      <c r="D9" s="151">
        <f t="shared" si="0"/>
        <v>0</v>
      </c>
      <c r="E9" s="152">
        <f t="shared" si="0"/>
        <v>0</v>
      </c>
      <c r="F9" s="152">
        <f t="shared" si="0"/>
        <v>0</v>
      </c>
      <c r="G9" s="520">
        <f t="shared" si="0"/>
        <v>0</v>
      </c>
      <c r="H9" s="151">
        <f t="shared" si="0"/>
        <v>0</v>
      </c>
      <c r="I9" s="152">
        <f t="shared" si="0"/>
        <v>0</v>
      </c>
      <c r="J9" s="152">
        <f t="shared" si="0"/>
        <v>0</v>
      </c>
      <c r="K9" s="152">
        <f t="shared" si="0"/>
        <v>0</v>
      </c>
      <c r="L9" s="152">
        <f t="shared" si="0"/>
        <v>0</v>
      </c>
      <c r="M9" s="153">
        <f t="shared" si="0"/>
        <v>0</v>
      </c>
      <c r="N9" s="229">
        <f t="shared" si="0"/>
        <v>0</v>
      </c>
      <c r="O9" s="151">
        <f t="shared" si="0"/>
        <v>0</v>
      </c>
      <c r="P9" s="152">
        <f t="shared" si="0"/>
        <v>0</v>
      </c>
      <c r="Q9" s="152">
        <f t="shared" si="0"/>
        <v>0</v>
      </c>
      <c r="R9" s="152">
        <f t="shared" si="0"/>
        <v>0</v>
      </c>
      <c r="S9" s="152">
        <f t="shared" si="0"/>
        <v>0</v>
      </c>
      <c r="T9" s="152">
        <f t="shared" si="0"/>
        <v>0</v>
      </c>
      <c r="U9" s="152">
        <f t="shared" si="0"/>
        <v>0</v>
      </c>
      <c r="V9" s="152">
        <f t="shared" ref="V9:Y9" si="1">V10+V17+V31</f>
        <v>0</v>
      </c>
      <c r="W9" s="152">
        <f t="shared" si="1"/>
        <v>0</v>
      </c>
      <c r="X9" s="152">
        <f t="shared" si="1"/>
        <v>0</v>
      </c>
      <c r="Y9" s="331">
        <f t="shared" si="1"/>
        <v>0</v>
      </c>
      <c r="AA9" s="152">
        <f t="shared" ref="AA9" si="2">AA10+AA17+AA31</f>
        <v>0</v>
      </c>
      <c r="AB9" s="152">
        <f t="shared" ref="AB9" si="3">AB10+AB17+AB31</f>
        <v>0</v>
      </c>
    </row>
    <row r="10" spans="1:28" ht="22.5" customHeight="1">
      <c r="A10" s="63" t="s">
        <v>78</v>
      </c>
      <c r="B10" s="195">
        <v>2</v>
      </c>
      <c r="C10" s="149">
        <f t="shared" ref="C10:U10" si="4">SUM(C11:C16)</f>
        <v>0</v>
      </c>
      <c r="D10" s="154">
        <f t="shared" si="4"/>
        <v>0</v>
      </c>
      <c r="E10" s="155">
        <f t="shared" si="4"/>
        <v>0</v>
      </c>
      <c r="F10" s="155">
        <f t="shared" si="4"/>
        <v>0</v>
      </c>
      <c r="G10" s="157">
        <f t="shared" si="4"/>
        <v>0</v>
      </c>
      <c r="H10" s="154">
        <f t="shared" si="4"/>
        <v>0</v>
      </c>
      <c r="I10" s="155">
        <f t="shared" si="4"/>
        <v>0</v>
      </c>
      <c r="J10" s="155">
        <f t="shared" si="4"/>
        <v>0</v>
      </c>
      <c r="K10" s="155">
        <f t="shared" si="4"/>
        <v>0</v>
      </c>
      <c r="L10" s="155">
        <f t="shared" si="4"/>
        <v>0</v>
      </c>
      <c r="M10" s="156">
        <f t="shared" si="4"/>
        <v>0</v>
      </c>
      <c r="N10" s="155">
        <f t="shared" si="4"/>
        <v>0</v>
      </c>
      <c r="O10" s="154">
        <f t="shared" si="4"/>
        <v>0</v>
      </c>
      <c r="P10" s="155">
        <f t="shared" si="4"/>
        <v>0</v>
      </c>
      <c r="Q10" s="155">
        <f t="shared" si="4"/>
        <v>0</v>
      </c>
      <c r="R10" s="155">
        <f t="shared" si="4"/>
        <v>0</v>
      </c>
      <c r="S10" s="155">
        <f t="shared" si="4"/>
        <v>0</v>
      </c>
      <c r="T10" s="155">
        <f t="shared" si="4"/>
        <v>0</v>
      </c>
      <c r="U10" s="155">
        <f t="shared" si="4"/>
        <v>0</v>
      </c>
      <c r="V10" s="155">
        <f t="shared" ref="V10:Y10" si="5">SUM(V11:V16)</f>
        <v>0</v>
      </c>
      <c r="W10" s="155">
        <f t="shared" si="5"/>
        <v>0</v>
      </c>
      <c r="X10" s="155">
        <f t="shared" si="5"/>
        <v>0</v>
      </c>
      <c r="Y10" s="332">
        <f t="shared" si="5"/>
        <v>0</v>
      </c>
      <c r="AA10" s="155">
        <f t="shared" ref="AA10" si="6">SUM(AA11:AA16)</f>
        <v>0</v>
      </c>
      <c r="AB10" s="155">
        <f t="shared" ref="AB10" si="7">SUM(AB11:AB16)</f>
        <v>0</v>
      </c>
    </row>
    <row r="11" spans="1:28" ht="15">
      <c r="A11" s="64" t="s">
        <v>253</v>
      </c>
      <c r="B11" s="195">
        <v>3</v>
      </c>
      <c r="C11" s="194"/>
      <c r="D11" s="159"/>
      <c r="E11" s="160"/>
      <c r="F11" s="160"/>
      <c r="G11" s="521"/>
      <c r="H11" s="159"/>
      <c r="I11" s="160"/>
      <c r="J11" s="160"/>
      <c r="K11" s="160"/>
      <c r="L11" s="160"/>
      <c r="M11" s="161"/>
      <c r="N11" s="160"/>
      <c r="O11" s="159"/>
      <c r="P11" s="162"/>
      <c r="Q11" s="162"/>
      <c r="R11" s="162"/>
      <c r="S11" s="162"/>
      <c r="T11" s="162"/>
      <c r="U11" s="162"/>
      <c r="V11" s="162"/>
      <c r="W11" s="162"/>
      <c r="X11" s="162"/>
      <c r="Y11" s="328">
        <f>SUM(C11:X11)</f>
        <v>0</v>
      </c>
      <c r="AA11" s="162"/>
      <c r="AB11" s="162"/>
    </row>
    <row r="12" spans="1:28" ht="15">
      <c r="A12" s="64" t="s">
        <v>23</v>
      </c>
      <c r="B12" s="195">
        <v>4</v>
      </c>
      <c r="C12" s="158"/>
      <c r="D12" s="159"/>
      <c r="E12" s="160"/>
      <c r="F12" s="160"/>
      <c r="G12" s="521"/>
      <c r="H12" s="159"/>
      <c r="I12" s="160"/>
      <c r="J12" s="160"/>
      <c r="K12" s="160"/>
      <c r="L12" s="160"/>
      <c r="M12" s="161"/>
      <c r="N12" s="160"/>
      <c r="O12" s="159"/>
      <c r="P12" s="162"/>
      <c r="Q12" s="162"/>
      <c r="R12" s="162"/>
      <c r="S12" s="162"/>
      <c r="T12" s="162"/>
      <c r="U12" s="162"/>
      <c r="V12" s="162"/>
      <c r="W12" s="162"/>
      <c r="X12" s="162"/>
      <c r="Y12" s="328">
        <f t="shared" ref="Y12:Y16" si="8">SUM(C12:X12)</f>
        <v>0</v>
      </c>
      <c r="AA12" s="162"/>
      <c r="AB12" s="162"/>
    </row>
    <row r="13" spans="1:28" ht="15">
      <c r="A13" s="64" t="s">
        <v>24</v>
      </c>
      <c r="B13" s="195">
        <v>5</v>
      </c>
      <c r="C13" s="158"/>
      <c r="D13" s="159"/>
      <c r="E13" s="160"/>
      <c r="F13" s="160"/>
      <c r="G13" s="521"/>
      <c r="H13" s="159"/>
      <c r="I13" s="161"/>
      <c r="J13" s="160"/>
      <c r="K13" s="160"/>
      <c r="L13" s="160"/>
      <c r="M13" s="161"/>
      <c r="N13" s="160"/>
      <c r="O13" s="159"/>
      <c r="P13" s="162"/>
      <c r="Q13" s="162"/>
      <c r="R13" s="162"/>
      <c r="S13" s="162"/>
      <c r="T13" s="162"/>
      <c r="U13" s="162"/>
      <c r="V13" s="162"/>
      <c r="W13" s="162"/>
      <c r="X13" s="162"/>
      <c r="Y13" s="328">
        <f t="shared" si="8"/>
        <v>0</v>
      </c>
      <c r="AA13" s="162"/>
      <c r="AB13" s="162"/>
    </row>
    <row r="14" spans="1:28" ht="15">
      <c r="A14" s="64" t="s">
        <v>254</v>
      </c>
      <c r="B14" s="195">
        <v>6</v>
      </c>
      <c r="C14" s="158"/>
      <c r="D14" s="159"/>
      <c r="E14" s="160"/>
      <c r="F14" s="160"/>
      <c r="G14" s="521"/>
      <c r="H14" s="159"/>
      <c r="I14" s="160"/>
      <c r="J14" s="163"/>
      <c r="K14" s="160"/>
      <c r="L14" s="160"/>
      <c r="M14" s="161"/>
      <c r="N14" s="160"/>
      <c r="O14" s="159"/>
      <c r="P14" s="162"/>
      <c r="Q14" s="162"/>
      <c r="R14" s="162"/>
      <c r="S14" s="162"/>
      <c r="T14" s="162"/>
      <c r="U14" s="162"/>
      <c r="V14" s="162"/>
      <c r="W14" s="162"/>
      <c r="X14" s="162"/>
      <c r="Y14" s="328">
        <f t="shared" si="8"/>
        <v>0</v>
      </c>
      <c r="AA14" s="162"/>
      <c r="AB14" s="162"/>
    </row>
    <row r="15" spans="1:28" ht="15">
      <c r="A15" s="64" t="s">
        <v>255</v>
      </c>
      <c r="B15" s="195">
        <v>7</v>
      </c>
      <c r="C15" s="158"/>
      <c r="D15" s="159"/>
      <c r="E15" s="160"/>
      <c r="F15" s="160"/>
      <c r="G15" s="521"/>
      <c r="H15" s="159"/>
      <c r="I15" s="160"/>
      <c r="J15" s="160"/>
      <c r="K15" s="160"/>
      <c r="L15" s="160"/>
      <c r="M15" s="161"/>
      <c r="N15" s="160"/>
      <c r="O15" s="159"/>
      <c r="P15" s="162"/>
      <c r="Q15" s="162"/>
      <c r="R15" s="162"/>
      <c r="S15" s="162"/>
      <c r="T15" s="162"/>
      <c r="U15" s="162"/>
      <c r="V15" s="162"/>
      <c r="W15" s="162"/>
      <c r="X15" s="162"/>
      <c r="Y15" s="328">
        <f t="shared" si="8"/>
        <v>0</v>
      </c>
      <c r="AA15" s="162"/>
      <c r="AB15" s="162"/>
    </row>
    <row r="16" spans="1:28" ht="15.75" thickBot="1">
      <c r="A16" s="65" t="s">
        <v>256</v>
      </c>
      <c r="B16" s="196">
        <v>8</v>
      </c>
      <c r="C16" s="164"/>
      <c r="D16" s="165"/>
      <c r="E16" s="166"/>
      <c r="F16" s="166"/>
      <c r="G16" s="522"/>
      <c r="H16" s="165"/>
      <c r="I16" s="166"/>
      <c r="J16" s="166"/>
      <c r="K16" s="166"/>
      <c r="L16" s="166"/>
      <c r="M16" s="167"/>
      <c r="N16" s="166"/>
      <c r="O16" s="165"/>
      <c r="P16" s="168"/>
      <c r="Q16" s="168"/>
      <c r="R16" s="168"/>
      <c r="S16" s="168"/>
      <c r="T16" s="168"/>
      <c r="U16" s="168"/>
      <c r="V16" s="168"/>
      <c r="W16" s="168"/>
      <c r="X16" s="168"/>
      <c r="Y16" s="333">
        <f t="shared" si="8"/>
        <v>0</v>
      </c>
      <c r="AA16" s="168"/>
      <c r="AB16" s="168"/>
    </row>
    <row r="17" spans="1:28" ht="22.5" customHeight="1">
      <c r="A17" s="63" t="s">
        <v>77</v>
      </c>
      <c r="B17" s="195">
        <v>9</v>
      </c>
      <c r="C17" s="149">
        <f>SUM(C18:C30)</f>
        <v>0</v>
      </c>
      <c r="D17" s="154">
        <f>SUM(D18:D30)</f>
        <v>0</v>
      </c>
      <c r="E17" s="155">
        <f t="shared" ref="E17:U17" si="9">SUM(E18:E30)</f>
        <v>0</v>
      </c>
      <c r="F17" s="155">
        <f>SUM(F18:F30)</f>
        <v>0</v>
      </c>
      <c r="G17" s="157">
        <f t="shared" si="9"/>
        <v>0</v>
      </c>
      <c r="H17" s="154">
        <f t="shared" si="9"/>
        <v>0</v>
      </c>
      <c r="I17" s="155">
        <f t="shared" si="9"/>
        <v>0</v>
      </c>
      <c r="J17" s="155">
        <f t="shared" si="9"/>
        <v>0</v>
      </c>
      <c r="K17" s="155">
        <f t="shared" si="9"/>
        <v>0</v>
      </c>
      <c r="L17" s="155">
        <f t="shared" si="9"/>
        <v>0</v>
      </c>
      <c r="M17" s="156">
        <f t="shared" si="9"/>
        <v>0</v>
      </c>
      <c r="N17" s="155">
        <f t="shared" si="9"/>
        <v>0</v>
      </c>
      <c r="O17" s="154">
        <f t="shared" si="9"/>
        <v>0</v>
      </c>
      <c r="P17" s="155">
        <f t="shared" si="9"/>
        <v>0</v>
      </c>
      <c r="Q17" s="155">
        <f t="shared" si="9"/>
        <v>0</v>
      </c>
      <c r="R17" s="155">
        <f t="shared" si="9"/>
        <v>0</v>
      </c>
      <c r="S17" s="155">
        <f t="shared" si="9"/>
        <v>0</v>
      </c>
      <c r="T17" s="155">
        <f t="shared" si="9"/>
        <v>0</v>
      </c>
      <c r="U17" s="155">
        <f t="shared" si="9"/>
        <v>0</v>
      </c>
      <c r="V17" s="155">
        <f t="shared" ref="V17:Y17" si="10">SUM(V18:V30)</f>
        <v>0</v>
      </c>
      <c r="W17" s="155">
        <f t="shared" si="10"/>
        <v>0</v>
      </c>
      <c r="X17" s="155">
        <f t="shared" si="10"/>
        <v>0</v>
      </c>
      <c r="Y17" s="332">
        <f t="shared" si="10"/>
        <v>0</v>
      </c>
      <c r="AA17" s="155">
        <f t="shared" ref="AA17:AB17" si="11">SUM(AA18:AA30)</f>
        <v>0</v>
      </c>
      <c r="AB17" s="155">
        <f t="shared" si="11"/>
        <v>0</v>
      </c>
    </row>
    <row r="18" spans="1:28" ht="15">
      <c r="A18" s="64" t="s">
        <v>257</v>
      </c>
      <c r="B18" s="195">
        <v>10</v>
      </c>
      <c r="C18" s="169"/>
      <c r="D18" s="170"/>
      <c r="E18" s="162"/>
      <c r="F18" s="162"/>
      <c r="G18" s="523"/>
      <c r="H18" s="170"/>
      <c r="I18" s="160"/>
      <c r="J18" s="160"/>
      <c r="K18" s="160"/>
      <c r="L18" s="160"/>
      <c r="M18" s="171"/>
      <c r="N18" s="162"/>
      <c r="O18" s="170"/>
      <c r="P18" s="162"/>
      <c r="Q18" s="162"/>
      <c r="R18" s="162"/>
      <c r="S18" s="162"/>
      <c r="T18" s="162"/>
      <c r="U18" s="162"/>
      <c r="V18" s="162"/>
      <c r="W18" s="162"/>
      <c r="X18" s="162"/>
      <c r="Y18" s="328">
        <f t="shared" ref="Y18:Y30" si="12">SUM(C18:X18)</f>
        <v>0</v>
      </c>
      <c r="AA18" s="162"/>
      <c r="AB18" s="162"/>
    </row>
    <row r="19" spans="1:28" ht="15">
      <c r="A19" s="64" t="s">
        <v>258</v>
      </c>
      <c r="B19" s="195">
        <v>11</v>
      </c>
      <c r="C19" s="169"/>
      <c r="D19" s="159"/>
      <c r="E19" s="160"/>
      <c r="F19" s="160"/>
      <c r="G19" s="521"/>
      <c r="H19" s="159"/>
      <c r="I19" s="160"/>
      <c r="J19" s="160"/>
      <c r="K19" s="160"/>
      <c r="L19" s="160"/>
      <c r="M19" s="161"/>
      <c r="N19" s="160"/>
      <c r="O19" s="159"/>
      <c r="P19" s="160"/>
      <c r="Q19" s="160"/>
      <c r="R19" s="160"/>
      <c r="S19" s="160"/>
      <c r="T19" s="160"/>
      <c r="U19" s="160"/>
      <c r="V19" s="160"/>
      <c r="W19" s="160"/>
      <c r="X19" s="160"/>
      <c r="Y19" s="328">
        <f t="shared" si="12"/>
        <v>0</v>
      </c>
      <c r="AA19" s="160"/>
      <c r="AB19" s="160"/>
    </row>
    <row r="20" spans="1:28" ht="15">
      <c r="A20" s="64" t="s">
        <v>260</v>
      </c>
      <c r="B20" s="195">
        <v>12</v>
      </c>
      <c r="C20" s="169"/>
      <c r="D20" s="170"/>
      <c r="E20" s="162"/>
      <c r="F20" s="162"/>
      <c r="G20" s="523"/>
      <c r="H20" s="170"/>
      <c r="I20" s="160"/>
      <c r="J20" s="160"/>
      <c r="K20" s="160"/>
      <c r="L20" s="160"/>
      <c r="M20" s="171"/>
      <c r="N20" s="162"/>
      <c r="O20" s="170"/>
      <c r="P20" s="162"/>
      <c r="Q20" s="162"/>
      <c r="R20" s="162"/>
      <c r="S20" s="162"/>
      <c r="T20" s="162"/>
      <c r="U20" s="162"/>
      <c r="V20" s="162"/>
      <c r="W20" s="162"/>
      <c r="X20" s="162"/>
      <c r="Y20" s="328">
        <f t="shared" si="12"/>
        <v>0</v>
      </c>
      <c r="AA20" s="162"/>
      <c r="AB20" s="162"/>
    </row>
    <row r="21" spans="1:28" ht="15">
      <c r="A21" s="64" t="s">
        <v>259</v>
      </c>
      <c r="B21" s="195">
        <v>13</v>
      </c>
      <c r="C21" s="169"/>
      <c r="D21" s="170"/>
      <c r="E21" s="162"/>
      <c r="F21" s="162"/>
      <c r="G21" s="523"/>
      <c r="H21" s="170"/>
      <c r="I21" s="160"/>
      <c r="J21" s="160"/>
      <c r="K21" s="160"/>
      <c r="L21" s="160"/>
      <c r="M21" s="171"/>
      <c r="N21" s="162"/>
      <c r="O21" s="170"/>
      <c r="P21" s="162"/>
      <c r="Q21" s="162"/>
      <c r="R21" s="162"/>
      <c r="S21" s="162"/>
      <c r="T21" s="162"/>
      <c r="U21" s="162"/>
      <c r="V21" s="162"/>
      <c r="W21" s="162"/>
      <c r="X21" s="162"/>
      <c r="Y21" s="328">
        <f t="shared" si="12"/>
        <v>0</v>
      </c>
      <c r="AA21" s="162"/>
      <c r="AB21" s="162"/>
    </row>
    <row r="22" spans="1:28" ht="14.25" customHeight="1">
      <c r="A22" s="64" t="s">
        <v>261</v>
      </c>
      <c r="B22" s="195">
        <v>14</v>
      </c>
      <c r="C22" s="169"/>
      <c r="D22" s="170"/>
      <c r="E22" s="162"/>
      <c r="F22" s="162"/>
      <c r="G22" s="523"/>
      <c r="H22" s="170"/>
      <c r="I22" s="160"/>
      <c r="J22" s="160"/>
      <c r="K22" s="160"/>
      <c r="L22" s="160"/>
      <c r="M22" s="171"/>
      <c r="N22" s="162"/>
      <c r="O22" s="170"/>
      <c r="P22" s="162"/>
      <c r="Q22" s="162"/>
      <c r="R22" s="162"/>
      <c r="S22" s="162"/>
      <c r="T22" s="162"/>
      <c r="U22" s="162"/>
      <c r="V22" s="162"/>
      <c r="W22" s="162"/>
      <c r="X22" s="162"/>
      <c r="Y22" s="328">
        <f t="shared" si="12"/>
        <v>0</v>
      </c>
      <c r="AA22" s="162"/>
      <c r="AB22" s="162"/>
    </row>
    <row r="23" spans="1:28" ht="15">
      <c r="A23" s="64" t="s">
        <v>25</v>
      </c>
      <c r="B23" s="195">
        <v>15</v>
      </c>
      <c r="C23" s="169"/>
      <c r="D23" s="170"/>
      <c r="E23" s="162"/>
      <c r="F23" s="162"/>
      <c r="G23" s="523"/>
      <c r="H23" s="170"/>
      <c r="I23" s="160"/>
      <c r="J23" s="160"/>
      <c r="K23" s="160"/>
      <c r="L23" s="160"/>
      <c r="M23" s="171"/>
      <c r="N23" s="162"/>
      <c r="O23" s="170"/>
      <c r="P23" s="162"/>
      <c r="Q23" s="162"/>
      <c r="R23" s="162"/>
      <c r="S23" s="162"/>
      <c r="T23" s="162"/>
      <c r="U23" s="162"/>
      <c r="V23" s="162"/>
      <c r="W23" s="162"/>
      <c r="X23" s="162"/>
      <c r="Y23" s="328">
        <f t="shared" si="12"/>
        <v>0</v>
      </c>
      <c r="AA23" s="162"/>
      <c r="AB23" s="162"/>
    </row>
    <row r="24" spans="1:28" ht="15">
      <c r="A24" s="64" t="s">
        <v>262</v>
      </c>
      <c r="B24" s="195">
        <v>16</v>
      </c>
      <c r="C24" s="169"/>
      <c r="D24" s="170"/>
      <c r="E24" s="162"/>
      <c r="F24" s="162"/>
      <c r="G24" s="523"/>
      <c r="H24" s="170"/>
      <c r="I24" s="160"/>
      <c r="J24" s="160"/>
      <c r="K24" s="160"/>
      <c r="L24" s="160"/>
      <c r="M24" s="171"/>
      <c r="N24" s="162"/>
      <c r="O24" s="170"/>
      <c r="P24" s="162"/>
      <c r="Q24" s="162"/>
      <c r="R24" s="162"/>
      <c r="S24" s="162"/>
      <c r="T24" s="162"/>
      <c r="U24" s="162"/>
      <c r="V24" s="162"/>
      <c r="W24" s="162"/>
      <c r="X24" s="162"/>
      <c r="Y24" s="328">
        <f t="shared" si="12"/>
        <v>0</v>
      </c>
      <c r="AA24" s="162"/>
      <c r="AB24" s="162"/>
    </row>
    <row r="25" spans="1:28" ht="15">
      <c r="A25" s="64" t="s">
        <v>303</v>
      </c>
      <c r="B25" s="195">
        <v>17</v>
      </c>
      <c r="C25" s="169"/>
      <c r="D25" s="170"/>
      <c r="E25" s="162"/>
      <c r="F25" s="162"/>
      <c r="G25" s="523"/>
      <c r="H25" s="170"/>
      <c r="I25" s="160"/>
      <c r="J25" s="160"/>
      <c r="K25" s="160"/>
      <c r="L25" s="160"/>
      <c r="M25" s="171"/>
      <c r="N25" s="162"/>
      <c r="O25" s="170"/>
      <c r="P25" s="162"/>
      <c r="Q25" s="162"/>
      <c r="R25" s="162"/>
      <c r="S25" s="162"/>
      <c r="T25" s="162"/>
      <c r="U25" s="162"/>
      <c r="V25" s="162"/>
      <c r="W25" s="162"/>
      <c r="X25" s="162"/>
      <c r="Y25" s="328">
        <f t="shared" si="12"/>
        <v>0</v>
      </c>
      <c r="AA25" s="162"/>
      <c r="AB25" s="162"/>
    </row>
    <row r="26" spans="1:28" ht="15">
      <c r="A26" s="64" t="s">
        <v>304</v>
      </c>
      <c r="B26" s="195">
        <v>18</v>
      </c>
      <c r="C26" s="169"/>
      <c r="D26" s="170"/>
      <c r="E26" s="162"/>
      <c r="F26" s="162"/>
      <c r="G26" s="523"/>
      <c r="H26" s="170"/>
      <c r="I26" s="160"/>
      <c r="J26" s="160"/>
      <c r="K26" s="160"/>
      <c r="L26" s="160"/>
      <c r="M26" s="171"/>
      <c r="N26" s="162"/>
      <c r="O26" s="170"/>
      <c r="P26" s="162"/>
      <c r="Q26" s="162"/>
      <c r="R26" s="162"/>
      <c r="S26" s="162"/>
      <c r="T26" s="162"/>
      <c r="U26" s="162"/>
      <c r="V26" s="162"/>
      <c r="W26" s="162"/>
      <c r="X26" s="162"/>
      <c r="Y26" s="328">
        <f t="shared" si="12"/>
        <v>0</v>
      </c>
      <c r="AA26" s="162"/>
      <c r="AB26" s="162"/>
    </row>
    <row r="27" spans="1:28" ht="15">
      <c r="A27" s="64" t="s">
        <v>305</v>
      </c>
      <c r="B27" s="195">
        <v>19</v>
      </c>
      <c r="C27" s="169"/>
      <c r="D27" s="170"/>
      <c r="E27" s="162"/>
      <c r="F27" s="162"/>
      <c r="G27" s="523"/>
      <c r="H27" s="170"/>
      <c r="I27" s="160"/>
      <c r="J27" s="160"/>
      <c r="K27" s="160"/>
      <c r="L27" s="160"/>
      <c r="M27" s="171"/>
      <c r="N27" s="162"/>
      <c r="O27" s="170"/>
      <c r="P27" s="162"/>
      <c r="Q27" s="162"/>
      <c r="R27" s="162"/>
      <c r="S27" s="162"/>
      <c r="T27" s="162"/>
      <c r="U27" s="162"/>
      <c r="V27" s="162"/>
      <c r="W27" s="162"/>
      <c r="X27" s="162"/>
      <c r="Y27" s="328">
        <f t="shared" si="12"/>
        <v>0</v>
      </c>
      <c r="AA27" s="162"/>
      <c r="AB27" s="162"/>
    </row>
    <row r="28" spans="1:28" ht="13.5" customHeight="1">
      <c r="A28" s="64" t="s">
        <v>26</v>
      </c>
      <c r="B28" s="195">
        <v>20</v>
      </c>
      <c r="C28" s="169"/>
      <c r="D28" s="170"/>
      <c r="E28" s="162"/>
      <c r="F28" s="162"/>
      <c r="G28" s="523"/>
      <c r="H28" s="170"/>
      <c r="I28" s="160"/>
      <c r="J28" s="160"/>
      <c r="K28" s="160"/>
      <c r="L28" s="160"/>
      <c r="M28" s="171"/>
      <c r="N28" s="162"/>
      <c r="O28" s="170"/>
      <c r="P28" s="162"/>
      <c r="Q28" s="162"/>
      <c r="R28" s="162"/>
      <c r="S28" s="162"/>
      <c r="T28" s="162"/>
      <c r="U28" s="162"/>
      <c r="V28" s="162"/>
      <c r="W28" s="162"/>
      <c r="X28" s="162"/>
      <c r="Y28" s="328">
        <f t="shared" si="12"/>
        <v>0</v>
      </c>
      <c r="AA28" s="162"/>
      <c r="AB28" s="162"/>
    </row>
    <row r="29" spans="1:28" ht="15">
      <c r="A29" s="64" t="s">
        <v>306</v>
      </c>
      <c r="B29" s="195">
        <v>21</v>
      </c>
      <c r="C29" s="169"/>
      <c r="D29" s="170"/>
      <c r="E29" s="162"/>
      <c r="F29" s="162"/>
      <c r="G29" s="523"/>
      <c r="H29" s="170"/>
      <c r="I29" s="160"/>
      <c r="J29" s="160"/>
      <c r="K29" s="160"/>
      <c r="L29" s="160"/>
      <c r="M29" s="171"/>
      <c r="N29" s="162"/>
      <c r="O29" s="170"/>
      <c r="P29" s="162"/>
      <c r="Q29" s="162"/>
      <c r="R29" s="162"/>
      <c r="S29" s="162"/>
      <c r="T29" s="162"/>
      <c r="U29" s="162"/>
      <c r="V29" s="162"/>
      <c r="W29" s="162"/>
      <c r="X29" s="162"/>
      <c r="Y29" s="328">
        <f t="shared" si="12"/>
        <v>0</v>
      </c>
      <c r="AA29" s="162"/>
      <c r="AB29" s="162"/>
    </row>
    <row r="30" spans="1:28" ht="15.75" thickBot="1">
      <c r="A30" s="65" t="s">
        <v>307</v>
      </c>
      <c r="B30" s="197">
        <v>22</v>
      </c>
      <c r="C30" s="172"/>
      <c r="D30" s="173"/>
      <c r="E30" s="168"/>
      <c r="F30" s="168"/>
      <c r="G30" s="524"/>
      <c r="H30" s="173"/>
      <c r="I30" s="166"/>
      <c r="J30" s="166"/>
      <c r="K30" s="166"/>
      <c r="L30" s="166"/>
      <c r="M30" s="174"/>
      <c r="N30" s="168"/>
      <c r="O30" s="173"/>
      <c r="P30" s="168"/>
      <c r="Q30" s="168"/>
      <c r="R30" s="168"/>
      <c r="S30" s="168"/>
      <c r="T30" s="168"/>
      <c r="U30" s="168"/>
      <c r="V30" s="168"/>
      <c r="W30" s="168"/>
      <c r="X30" s="168"/>
      <c r="Y30" s="333">
        <f t="shared" si="12"/>
        <v>0</v>
      </c>
      <c r="AA30" s="168"/>
      <c r="AB30" s="168"/>
    </row>
    <row r="31" spans="1:28" ht="22.5" customHeight="1">
      <c r="A31" s="63" t="s">
        <v>79</v>
      </c>
      <c r="B31" s="195">
        <v>23</v>
      </c>
      <c r="C31" s="149">
        <f>SUM(C32:C36)</f>
        <v>0</v>
      </c>
      <c r="D31" s="154">
        <f>SUM(D32:D36)</f>
        <v>0</v>
      </c>
      <c r="E31" s="155">
        <f>SUM(E32:E36)</f>
        <v>0</v>
      </c>
      <c r="F31" s="155">
        <f t="shared" ref="F31:U31" si="13">SUM(F32:F36)</f>
        <v>0</v>
      </c>
      <c r="G31" s="157">
        <f t="shared" si="13"/>
        <v>0</v>
      </c>
      <c r="H31" s="154">
        <f t="shared" si="13"/>
        <v>0</v>
      </c>
      <c r="I31" s="155">
        <f t="shared" si="13"/>
        <v>0</v>
      </c>
      <c r="J31" s="155">
        <f t="shared" si="13"/>
        <v>0</v>
      </c>
      <c r="K31" s="155">
        <f t="shared" si="13"/>
        <v>0</v>
      </c>
      <c r="L31" s="155">
        <f t="shared" si="13"/>
        <v>0</v>
      </c>
      <c r="M31" s="156">
        <f t="shared" si="13"/>
        <v>0</v>
      </c>
      <c r="N31" s="155">
        <f t="shared" si="13"/>
        <v>0</v>
      </c>
      <c r="O31" s="154">
        <f t="shared" si="13"/>
        <v>0</v>
      </c>
      <c r="P31" s="155">
        <f t="shared" si="13"/>
        <v>0</v>
      </c>
      <c r="Q31" s="155">
        <f t="shared" si="13"/>
        <v>0</v>
      </c>
      <c r="R31" s="155">
        <f t="shared" si="13"/>
        <v>0</v>
      </c>
      <c r="S31" s="155">
        <f t="shared" si="13"/>
        <v>0</v>
      </c>
      <c r="T31" s="155">
        <f t="shared" si="13"/>
        <v>0</v>
      </c>
      <c r="U31" s="155">
        <f t="shared" si="13"/>
        <v>0</v>
      </c>
      <c r="V31" s="155">
        <f t="shared" ref="V31:Y31" si="14">SUM(V32:V36)</f>
        <v>0</v>
      </c>
      <c r="W31" s="155">
        <f t="shared" si="14"/>
        <v>0</v>
      </c>
      <c r="X31" s="155">
        <f t="shared" si="14"/>
        <v>0</v>
      </c>
      <c r="Y31" s="157">
        <f t="shared" si="14"/>
        <v>0</v>
      </c>
      <c r="AA31" s="155">
        <f t="shared" ref="AA31:AB31" si="15">SUM(AA32:AA36)</f>
        <v>0</v>
      </c>
      <c r="AB31" s="155">
        <f t="shared" si="15"/>
        <v>0</v>
      </c>
    </row>
    <row r="32" spans="1:28" ht="15">
      <c r="A32" s="64" t="s">
        <v>308</v>
      </c>
      <c r="B32" s="195">
        <v>24</v>
      </c>
      <c r="C32" s="158"/>
      <c r="D32" s="159"/>
      <c r="E32" s="160"/>
      <c r="F32" s="160"/>
      <c r="G32" s="521"/>
      <c r="H32" s="159"/>
      <c r="I32" s="160"/>
      <c r="J32" s="160"/>
      <c r="K32" s="160"/>
      <c r="L32" s="160"/>
      <c r="M32" s="171"/>
      <c r="N32" s="162"/>
      <c r="O32" s="159"/>
      <c r="P32" s="162"/>
      <c r="Q32" s="162"/>
      <c r="R32" s="162"/>
      <c r="S32" s="162"/>
      <c r="T32" s="162"/>
      <c r="U32" s="162"/>
      <c r="V32" s="162"/>
      <c r="W32" s="162"/>
      <c r="X32" s="162"/>
      <c r="Y32" s="328">
        <f t="shared" ref="Y32:Y36" si="16">SUM(C32:X32)</f>
        <v>0</v>
      </c>
      <c r="AA32" s="162"/>
      <c r="AB32" s="162"/>
    </row>
    <row r="33" spans="1:28" ht="15">
      <c r="A33" s="64" t="s">
        <v>27</v>
      </c>
      <c r="B33" s="195">
        <v>25</v>
      </c>
      <c r="C33" s="158"/>
      <c r="D33" s="159"/>
      <c r="E33" s="160"/>
      <c r="F33" s="160"/>
      <c r="G33" s="521"/>
      <c r="H33" s="159"/>
      <c r="I33" s="160"/>
      <c r="J33" s="160"/>
      <c r="K33" s="160"/>
      <c r="L33" s="160"/>
      <c r="M33" s="171"/>
      <c r="N33" s="162"/>
      <c r="O33" s="159"/>
      <c r="P33" s="162"/>
      <c r="Q33" s="162"/>
      <c r="R33" s="162"/>
      <c r="S33" s="162"/>
      <c r="T33" s="162"/>
      <c r="U33" s="162"/>
      <c r="V33" s="162"/>
      <c r="W33" s="162"/>
      <c r="X33" s="162"/>
      <c r="Y33" s="328">
        <f t="shared" si="16"/>
        <v>0</v>
      </c>
      <c r="AA33" s="162"/>
      <c r="AB33" s="162"/>
    </row>
    <row r="34" spans="1:28" ht="15">
      <c r="A34" s="64" t="s">
        <v>28</v>
      </c>
      <c r="B34" s="195">
        <v>26</v>
      </c>
      <c r="C34" s="158"/>
      <c r="D34" s="159"/>
      <c r="E34" s="160"/>
      <c r="F34" s="160"/>
      <c r="G34" s="521"/>
      <c r="H34" s="159"/>
      <c r="I34" s="160"/>
      <c r="J34" s="160"/>
      <c r="K34" s="160"/>
      <c r="L34" s="160"/>
      <c r="M34" s="171"/>
      <c r="N34" s="162"/>
      <c r="O34" s="159"/>
      <c r="P34" s="162"/>
      <c r="Q34" s="162"/>
      <c r="R34" s="162"/>
      <c r="S34" s="162"/>
      <c r="T34" s="162"/>
      <c r="U34" s="162"/>
      <c r="V34" s="162"/>
      <c r="W34" s="162"/>
      <c r="X34" s="162"/>
      <c r="Y34" s="328">
        <f t="shared" si="16"/>
        <v>0</v>
      </c>
      <c r="AA34" s="162"/>
      <c r="AB34" s="162"/>
    </row>
    <row r="35" spans="1:28" ht="15">
      <c r="A35" s="257" t="s">
        <v>63</v>
      </c>
      <c r="B35" s="198">
        <v>27</v>
      </c>
      <c r="C35" s="175"/>
      <c r="D35" s="176"/>
      <c r="E35" s="177"/>
      <c r="F35" s="177"/>
      <c r="G35" s="525"/>
      <c r="H35" s="176"/>
      <c r="I35" s="177"/>
      <c r="J35" s="177"/>
      <c r="K35" s="177"/>
      <c r="L35" s="177"/>
      <c r="M35" s="178"/>
      <c r="N35" s="179"/>
      <c r="O35" s="176"/>
      <c r="P35" s="179"/>
      <c r="Q35" s="179"/>
      <c r="R35" s="179"/>
      <c r="S35" s="179"/>
      <c r="T35" s="179"/>
      <c r="U35" s="179"/>
      <c r="V35" s="179"/>
      <c r="W35" s="179"/>
      <c r="X35" s="179"/>
      <c r="Y35" s="330">
        <f t="shared" si="16"/>
        <v>0</v>
      </c>
      <c r="AA35" s="179"/>
      <c r="AB35" s="179"/>
    </row>
    <row r="36" spans="1:28" ht="15.75" thickBot="1">
      <c r="A36" s="66" t="s">
        <v>307</v>
      </c>
      <c r="B36" s="199">
        <v>28</v>
      </c>
      <c r="C36" s="180"/>
      <c r="D36" s="181"/>
      <c r="E36" s="182"/>
      <c r="F36" s="182"/>
      <c r="G36" s="526"/>
      <c r="H36" s="181"/>
      <c r="I36" s="182"/>
      <c r="J36" s="182"/>
      <c r="K36" s="182"/>
      <c r="L36" s="182"/>
      <c r="M36" s="183"/>
      <c r="N36" s="184"/>
      <c r="O36" s="181"/>
      <c r="P36" s="184"/>
      <c r="Q36" s="184"/>
      <c r="R36" s="184"/>
      <c r="S36" s="184"/>
      <c r="T36" s="184"/>
      <c r="U36" s="184"/>
      <c r="V36" s="184"/>
      <c r="W36" s="184"/>
      <c r="X36" s="184"/>
      <c r="Y36" s="329">
        <f t="shared" si="16"/>
        <v>0</v>
      </c>
      <c r="AA36" s="184"/>
      <c r="AB36" s="184"/>
    </row>
    <row r="37" spans="1:28" ht="22.5" customHeight="1" thickTop="1">
      <c r="A37" s="67" t="s">
        <v>29</v>
      </c>
      <c r="B37" s="200">
        <v>29</v>
      </c>
      <c r="C37" s="185">
        <f>C38+C39+C40+C41+C43</f>
        <v>0</v>
      </c>
      <c r="D37" s="186">
        <f t="shared" ref="D37:Y37" si="17">D38+D39+D40+D41+D43</f>
        <v>0</v>
      </c>
      <c r="E37" s="187">
        <f t="shared" si="17"/>
        <v>0</v>
      </c>
      <c r="F37" s="187">
        <f t="shared" si="17"/>
        <v>0</v>
      </c>
      <c r="G37" s="189">
        <f t="shared" si="17"/>
        <v>0</v>
      </c>
      <c r="H37" s="186">
        <f t="shared" si="17"/>
        <v>0</v>
      </c>
      <c r="I37" s="187">
        <f t="shared" si="17"/>
        <v>0</v>
      </c>
      <c r="J37" s="187">
        <f t="shared" si="17"/>
        <v>0</v>
      </c>
      <c r="K37" s="187">
        <f t="shared" si="17"/>
        <v>0</v>
      </c>
      <c r="L37" s="187">
        <f t="shared" si="17"/>
        <v>0</v>
      </c>
      <c r="M37" s="188">
        <f t="shared" si="17"/>
        <v>0</v>
      </c>
      <c r="N37" s="187">
        <f t="shared" si="17"/>
        <v>0</v>
      </c>
      <c r="O37" s="186">
        <f t="shared" si="17"/>
        <v>0</v>
      </c>
      <c r="P37" s="187">
        <f t="shared" si="17"/>
        <v>0</v>
      </c>
      <c r="Q37" s="187">
        <f t="shared" si="17"/>
        <v>0</v>
      </c>
      <c r="R37" s="187">
        <f t="shared" si="17"/>
        <v>0</v>
      </c>
      <c r="S37" s="187">
        <f t="shared" si="17"/>
        <v>0</v>
      </c>
      <c r="T37" s="187">
        <f t="shared" si="17"/>
        <v>0</v>
      </c>
      <c r="U37" s="187">
        <f t="shared" si="17"/>
        <v>0</v>
      </c>
      <c r="V37" s="187">
        <f t="shared" si="17"/>
        <v>0</v>
      </c>
      <c r="W37" s="187">
        <f t="shared" si="17"/>
        <v>0</v>
      </c>
      <c r="X37" s="187">
        <f t="shared" si="17"/>
        <v>0</v>
      </c>
      <c r="Y37" s="189">
        <f t="shared" si="17"/>
        <v>0</v>
      </c>
      <c r="Z37" s="1"/>
    </row>
    <row r="38" spans="1:28" ht="15">
      <c r="A38" s="64" t="s">
        <v>309</v>
      </c>
      <c r="B38" s="201">
        <v>30</v>
      </c>
      <c r="C38" s="190"/>
      <c r="D38" s="159"/>
      <c r="E38" s="160"/>
      <c r="F38" s="160"/>
      <c r="G38" s="521"/>
      <c r="H38" s="159"/>
      <c r="I38" s="160"/>
      <c r="J38" s="160"/>
      <c r="K38" s="160"/>
      <c r="L38" s="160"/>
      <c r="M38" s="161"/>
      <c r="N38" s="163"/>
      <c r="O38" s="230"/>
      <c r="P38" s="160"/>
      <c r="Q38" s="160"/>
      <c r="R38" s="160"/>
      <c r="S38" s="160"/>
      <c r="T38" s="160"/>
      <c r="U38" s="160"/>
      <c r="V38" s="160"/>
      <c r="W38" s="160"/>
      <c r="X38" s="160"/>
      <c r="Y38" s="328">
        <f t="shared" ref="Y38:Y43" si="18">SUM(C38:X38)</f>
        <v>0</v>
      </c>
      <c r="Z38" s="1"/>
    </row>
    <row r="39" spans="1:28" ht="15">
      <c r="A39" s="64" t="s">
        <v>310</v>
      </c>
      <c r="B39" s="201">
        <v>31</v>
      </c>
      <c r="C39" s="190"/>
      <c r="D39" s="159"/>
      <c r="E39" s="160"/>
      <c r="F39" s="160"/>
      <c r="G39" s="521"/>
      <c r="H39" s="159"/>
      <c r="I39" s="160"/>
      <c r="J39" s="160"/>
      <c r="K39" s="160"/>
      <c r="L39" s="160"/>
      <c r="M39" s="161"/>
      <c r="N39" s="160"/>
      <c r="O39" s="159"/>
      <c r="P39" s="160"/>
      <c r="Q39" s="160"/>
      <c r="R39" s="160"/>
      <c r="S39" s="160"/>
      <c r="T39" s="160"/>
      <c r="U39" s="160"/>
      <c r="V39" s="160"/>
      <c r="W39" s="160"/>
      <c r="X39" s="160"/>
      <c r="Y39" s="328">
        <f t="shared" si="18"/>
        <v>0</v>
      </c>
      <c r="Z39" s="1"/>
    </row>
    <row r="40" spans="1:28" ht="15">
      <c r="A40" s="64" t="s">
        <v>311</v>
      </c>
      <c r="B40" s="201">
        <v>32</v>
      </c>
      <c r="C40" s="190"/>
      <c r="D40" s="159"/>
      <c r="E40" s="160"/>
      <c r="F40" s="160"/>
      <c r="G40" s="521"/>
      <c r="H40" s="159"/>
      <c r="I40" s="160"/>
      <c r="J40" s="160"/>
      <c r="K40" s="160"/>
      <c r="L40" s="160"/>
      <c r="M40" s="161"/>
      <c r="N40" s="160"/>
      <c r="O40" s="159"/>
      <c r="P40" s="160"/>
      <c r="Q40" s="160"/>
      <c r="R40" s="160"/>
      <c r="S40" s="160"/>
      <c r="T40" s="160"/>
      <c r="U40" s="160"/>
      <c r="V40" s="160"/>
      <c r="W40" s="160"/>
      <c r="X40" s="160"/>
      <c r="Y40" s="328">
        <f t="shared" si="18"/>
        <v>0</v>
      </c>
      <c r="Z40" s="1"/>
    </row>
    <row r="41" spans="1:28" ht="15">
      <c r="A41" s="64" t="s">
        <v>312</v>
      </c>
      <c r="B41" s="201">
        <v>33</v>
      </c>
      <c r="C41" s="190"/>
      <c r="D41" s="159"/>
      <c r="E41" s="160"/>
      <c r="F41" s="160"/>
      <c r="G41" s="521"/>
      <c r="H41" s="159"/>
      <c r="I41" s="160"/>
      <c r="J41" s="160"/>
      <c r="K41" s="160"/>
      <c r="L41" s="160"/>
      <c r="M41" s="161"/>
      <c r="N41" s="160"/>
      <c r="O41" s="159"/>
      <c r="P41" s="160"/>
      <c r="Q41" s="160"/>
      <c r="R41" s="160"/>
      <c r="S41" s="160"/>
      <c r="T41" s="160"/>
      <c r="U41" s="160"/>
      <c r="V41" s="160"/>
      <c r="W41" s="160"/>
      <c r="X41" s="160"/>
      <c r="Y41" s="328">
        <f t="shared" si="18"/>
        <v>0</v>
      </c>
      <c r="Z41" s="1"/>
    </row>
    <row r="42" spans="1:28" ht="15">
      <c r="A42" s="68" t="s">
        <v>313</v>
      </c>
      <c r="B42" s="201">
        <v>34</v>
      </c>
      <c r="C42" s="190"/>
      <c r="D42" s="159"/>
      <c r="E42" s="160"/>
      <c r="F42" s="160"/>
      <c r="G42" s="521"/>
      <c r="H42" s="159"/>
      <c r="I42" s="160"/>
      <c r="J42" s="160"/>
      <c r="K42" s="160"/>
      <c r="L42" s="160"/>
      <c r="M42" s="161"/>
      <c r="N42" s="160"/>
      <c r="O42" s="159"/>
      <c r="P42" s="160"/>
      <c r="Q42" s="160"/>
      <c r="R42" s="160"/>
      <c r="S42" s="160"/>
      <c r="T42" s="160"/>
      <c r="U42" s="160"/>
      <c r="V42" s="160"/>
      <c r="W42" s="160"/>
      <c r="X42" s="160"/>
      <c r="Y42" s="328">
        <f t="shared" si="18"/>
        <v>0</v>
      </c>
      <c r="Z42" s="1"/>
    </row>
    <row r="43" spans="1:28" ht="15.75" thickBot="1">
      <c r="A43" s="66" t="s">
        <v>314</v>
      </c>
      <c r="B43" s="199">
        <v>35</v>
      </c>
      <c r="C43" s="191"/>
      <c r="D43" s="181"/>
      <c r="E43" s="182"/>
      <c r="F43" s="182"/>
      <c r="G43" s="526"/>
      <c r="H43" s="181"/>
      <c r="I43" s="182"/>
      <c r="J43" s="182"/>
      <c r="K43" s="182"/>
      <c r="L43" s="182"/>
      <c r="M43" s="192"/>
      <c r="N43" s="182"/>
      <c r="O43" s="181"/>
      <c r="P43" s="182"/>
      <c r="Q43" s="182"/>
      <c r="R43" s="182"/>
      <c r="S43" s="182"/>
      <c r="T43" s="182"/>
      <c r="U43" s="182"/>
      <c r="V43" s="182"/>
      <c r="W43" s="182"/>
      <c r="X43" s="182"/>
      <c r="Y43" s="329">
        <f t="shared" si="18"/>
        <v>0</v>
      </c>
      <c r="Z43" s="1"/>
    </row>
    <row r="44" spans="1:28" ht="14.25" thickTop="1">
      <c r="C44" s="193"/>
      <c r="D44" s="193"/>
      <c r="E44" s="193"/>
      <c r="F44" s="193"/>
      <c r="G44" s="193"/>
      <c r="H44" s="193"/>
      <c r="I44" s="193"/>
      <c r="J44" s="193"/>
      <c r="K44" s="193"/>
      <c r="L44" s="193"/>
      <c r="M44" s="193"/>
      <c r="N44" s="193"/>
      <c r="O44" s="193"/>
      <c r="P44" s="193"/>
      <c r="Q44" s="193"/>
      <c r="R44" s="193"/>
      <c r="S44" s="193"/>
      <c r="T44" s="193"/>
      <c r="U44" s="193"/>
      <c r="V44" s="193"/>
      <c r="W44" s="193"/>
      <c r="X44" s="193"/>
      <c r="Y44" s="193"/>
    </row>
  </sheetData>
  <mergeCells count="26">
    <mergeCell ref="AA4:AB5"/>
    <mergeCell ref="AA6:AA7"/>
    <mergeCell ref="AB6:AB7"/>
    <mergeCell ref="O4:O6"/>
    <mergeCell ref="P4:P6"/>
    <mergeCell ref="Q4:Q6"/>
    <mergeCell ref="R4:R6"/>
    <mergeCell ref="S4:S6"/>
    <mergeCell ref="T4:T6"/>
    <mergeCell ref="U4:U6"/>
    <mergeCell ref="V4:V6"/>
    <mergeCell ref="W4:W6"/>
    <mergeCell ref="X4:X6"/>
    <mergeCell ref="Y4:Y6"/>
    <mergeCell ref="N4:N6"/>
    <mergeCell ref="C4:C6"/>
    <mergeCell ref="D4:D6"/>
    <mergeCell ref="E4:E6"/>
    <mergeCell ref="F4:F6"/>
    <mergeCell ref="G4:G6"/>
    <mergeCell ref="H4:H6"/>
    <mergeCell ref="I4:I6"/>
    <mergeCell ref="J4:J6"/>
    <mergeCell ref="K4:K6"/>
    <mergeCell ref="L4:L6"/>
    <mergeCell ref="M4:M6"/>
  </mergeCells>
  <phoneticPr fontId="2"/>
  <pageMargins left="0.98" right="2.16" top="0.52" bottom="0.33" header="0.51" footer="0.33"/>
  <pageSetup paperSize="9" scale="70" orientation="landscape"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14:formula1>
            <xm:f>Units!$B$4:$B$8</xm:f>
          </x14:formula1>
          <xm:sqref>C7:Y7</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zoomScale="85" workbookViewId="0"/>
  </sheetViews>
  <sheetFormatPr defaultRowHeight="13.5"/>
  <cols>
    <col min="1" max="2" width="9" style="203"/>
    <col min="3" max="5" width="17.375" style="204" customWidth="1"/>
    <col min="6" max="6" width="9" style="203"/>
    <col min="7" max="9" width="17.375" style="204" customWidth="1"/>
    <col min="10" max="10" width="30.125" style="203" bestFit="1" customWidth="1"/>
    <col min="11" max="16384" width="9" style="203"/>
  </cols>
  <sheetData>
    <row r="1" spans="1:10" ht="25.5">
      <c r="A1" s="202" t="s">
        <v>171</v>
      </c>
    </row>
    <row r="2" spans="1:10" ht="25.5">
      <c r="A2" s="205" t="s">
        <v>130</v>
      </c>
    </row>
    <row r="4" spans="1:10">
      <c r="A4" s="206" t="s">
        <v>102</v>
      </c>
    </row>
    <row r="5" spans="1:10" ht="14.25" thickBot="1"/>
    <row r="6" spans="1:10">
      <c r="B6" s="582" t="s">
        <v>131</v>
      </c>
      <c r="C6" s="579" t="s">
        <v>132</v>
      </c>
      <c r="D6" s="580"/>
      <c r="E6" s="581"/>
      <c r="G6" s="576" t="s">
        <v>133</v>
      </c>
      <c r="H6" s="577"/>
      <c r="I6" s="578"/>
      <c r="J6" s="207" t="s">
        <v>134</v>
      </c>
    </row>
    <row r="7" spans="1:10" ht="14.25" thickBot="1">
      <c r="B7" s="583"/>
      <c r="C7" s="208" t="s">
        <v>135</v>
      </c>
      <c r="D7" s="209" t="s">
        <v>136</v>
      </c>
      <c r="E7" s="210" t="s">
        <v>137</v>
      </c>
      <c r="G7" s="211" t="s">
        <v>135</v>
      </c>
      <c r="H7" s="209" t="s">
        <v>136</v>
      </c>
      <c r="I7" s="210" t="s">
        <v>137</v>
      </c>
      <c r="J7" s="212"/>
    </row>
    <row r="8" spans="1:10" ht="14.25" thickTop="1">
      <c r="B8" s="213">
        <v>1</v>
      </c>
      <c r="C8" s="214" t="s">
        <v>138</v>
      </c>
      <c r="D8" s="215">
        <v>1</v>
      </c>
      <c r="E8" s="216" t="s">
        <v>139</v>
      </c>
      <c r="F8" s="204" t="s">
        <v>140</v>
      </c>
      <c r="G8" s="217" t="s">
        <v>22</v>
      </c>
      <c r="H8" s="215">
        <v>1</v>
      </c>
      <c r="I8" s="216" t="s">
        <v>141</v>
      </c>
      <c r="J8" s="218" t="s">
        <v>59</v>
      </c>
    </row>
    <row r="9" spans="1:10">
      <c r="B9" s="213">
        <v>2</v>
      </c>
      <c r="C9" s="214" t="s">
        <v>22</v>
      </c>
      <c r="D9" s="215">
        <v>3</v>
      </c>
      <c r="E9" s="216" t="s">
        <v>103</v>
      </c>
      <c r="F9" s="204" t="s">
        <v>140</v>
      </c>
      <c r="G9" s="217" t="s">
        <v>142</v>
      </c>
      <c r="H9" s="215">
        <v>3</v>
      </c>
      <c r="I9" s="216" t="s">
        <v>143</v>
      </c>
      <c r="J9" s="218" t="s">
        <v>104</v>
      </c>
    </row>
    <row r="10" spans="1:10">
      <c r="B10" s="213">
        <v>3</v>
      </c>
      <c r="C10" s="214" t="s">
        <v>22</v>
      </c>
      <c r="D10" s="215">
        <v>3</v>
      </c>
      <c r="E10" s="216" t="s">
        <v>105</v>
      </c>
      <c r="F10" s="204" t="s">
        <v>140</v>
      </c>
      <c r="G10" s="217" t="s">
        <v>142</v>
      </c>
      <c r="H10" s="215">
        <v>3</v>
      </c>
      <c r="I10" s="216" t="s">
        <v>144</v>
      </c>
      <c r="J10" s="218" t="s">
        <v>106</v>
      </c>
    </row>
    <row r="11" spans="1:10">
      <c r="B11" s="213">
        <v>4</v>
      </c>
      <c r="C11" s="214" t="s">
        <v>22</v>
      </c>
      <c r="D11" s="215">
        <v>3</v>
      </c>
      <c r="E11" s="216" t="s">
        <v>107</v>
      </c>
      <c r="F11" s="204" t="s">
        <v>140</v>
      </c>
      <c r="G11" s="217" t="s">
        <v>142</v>
      </c>
      <c r="H11" s="215">
        <v>3</v>
      </c>
      <c r="I11" s="216" t="s">
        <v>145</v>
      </c>
      <c r="J11" s="218" t="s">
        <v>108</v>
      </c>
    </row>
    <row r="12" spans="1:10">
      <c r="B12" s="213">
        <v>5</v>
      </c>
      <c r="C12" s="214" t="s">
        <v>22</v>
      </c>
      <c r="D12" s="215">
        <v>3</v>
      </c>
      <c r="E12" s="216" t="s">
        <v>109</v>
      </c>
      <c r="F12" s="204" t="s">
        <v>140</v>
      </c>
      <c r="G12" s="217" t="s">
        <v>142</v>
      </c>
      <c r="H12" s="215">
        <v>3</v>
      </c>
      <c r="I12" s="216" t="s">
        <v>146</v>
      </c>
      <c r="J12" s="218" t="s">
        <v>110</v>
      </c>
    </row>
    <row r="13" spans="1:10">
      <c r="B13" s="213">
        <v>6</v>
      </c>
      <c r="C13" s="214" t="s">
        <v>22</v>
      </c>
      <c r="D13" s="215">
        <v>3</v>
      </c>
      <c r="E13" s="216" t="s">
        <v>111</v>
      </c>
      <c r="F13" s="204" t="s">
        <v>140</v>
      </c>
      <c r="G13" s="217" t="s">
        <v>142</v>
      </c>
      <c r="H13" s="215">
        <v>3</v>
      </c>
      <c r="I13" s="216" t="s">
        <v>147</v>
      </c>
      <c r="J13" s="218" t="s">
        <v>112</v>
      </c>
    </row>
    <row r="14" spans="1:10">
      <c r="B14" s="213">
        <v>7</v>
      </c>
      <c r="C14" s="214" t="s">
        <v>22</v>
      </c>
      <c r="D14" s="215">
        <v>3</v>
      </c>
      <c r="E14" s="216" t="s">
        <v>113</v>
      </c>
      <c r="F14" s="204" t="s">
        <v>140</v>
      </c>
      <c r="G14" s="217" t="s">
        <v>142</v>
      </c>
      <c r="H14" s="215">
        <v>3</v>
      </c>
      <c r="I14" s="216" t="s">
        <v>148</v>
      </c>
      <c r="J14" s="218" t="s">
        <v>114</v>
      </c>
    </row>
    <row r="15" spans="1:10">
      <c r="B15" s="213">
        <v>8</v>
      </c>
      <c r="C15" s="214" t="s">
        <v>22</v>
      </c>
      <c r="D15" s="215">
        <v>3</v>
      </c>
      <c r="E15" s="216" t="s">
        <v>115</v>
      </c>
      <c r="F15" s="204" t="s">
        <v>140</v>
      </c>
      <c r="G15" s="217" t="s">
        <v>142</v>
      </c>
      <c r="H15" s="215">
        <v>3</v>
      </c>
      <c r="I15" s="216" t="s">
        <v>149</v>
      </c>
      <c r="J15" s="218" t="s">
        <v>116</v>
      </c>
    </row>
    <row r="16" spans="1:10">
      <c r="B16" s="213">
        <v>9</v>
      </c>
      <c r="C16" s="214" t="s">
        <v>22</v>
      </c>
      <c r="D16" s="215">
        <v>3</v>
      </c>
      <c r="E16" s="216" t="s">
        <v>117</v>
      </c>
      <c r="F16" s="204" t="s">
        <v>140</v>
      </c>
      <c r="G16" s="217" t="s">
        <v>142</v>
      </c>
      <c r="H16" s="215">
        <v>3</v>
      </c>
      <c r="I16" s="216" t="s">
        <v>150</v>
      </c>
      <c r="J16" s="218" t="s">
        <v>118</v>
      </c>
    </row>
    <row r="17" spans="2:10">
      <c r="B17" s="213">
        <v>10</v>
      </c>
      <c r="C17" s="214" t="s">
        <v>22</v>
      </c>
      <c r="D17" s="215">
        <v>3</v>
      </c>
      <c r="E17" s="216" t="s">
        <v>119</v>
      </c>
      <c r="F17" s="204" t="s">
        <v>140</v>
      </c>
      <c r="G17" s="217" t="s">
        <v>142</v>
      </c>
      <c r="H17" s="215">
        <v>3</v>
      </c>
      <c r="I17" s="216" t="s">
        <v>151</v>
      </c>
      <c r="J17" s="218" t="s">
        <v>120</v>
      </c>
    </row>
    <row r="18" spans="2:10">
      <c r="B18" s="213">
        <v>11</v>
      </c>
      <c r="C18" s="214" t="s">
        <v>22</v>
      </c>
      <c r="D18" s="215">
        <v>3</v>
      </c>
      <c r="E18" s="216" t="s">
        <v>121</v>
      </c>
      <c r="F18" s="204" t="s">
        <v>140</v>
      </c>
      <c r="G18" s="217" t="s">
        <v>142</v>
      </c>
      <c r="H18" s="215">
        <v>3</v>
      </c>
      <c r="I18" s="216" t="s">
        <v>152</v>
      </c>
      <c r="J18" s="218" t="s">
        <v>122</v>
      </c>
    </row>
    <row r="19" spans="2:10">
      <c r="B19" s="213">
        <v>12</v>
      </c>
      <c r="C19" s="214" t="s">
        <v>22</v>
      </c>
      <c r="D19" s="215">
        <v>3</v>
      </c>
      <c r="E19" s="216" t="s">
        <v>123</v>
      </c>
      <c r="F19" s="204" t="s">
        <v>140</v>
      </c>
      <c r="G19" s="217" t="s">
        <v>142</v>
      </c>
      <c r="H19" s="215">
        <v>3</v>
      </c>
      <c r="I19" s="216" t="s">
        <v>153</v>
      </c>
      <c r="J19" s="218" t="s">
        <v>124</v>
      </c>
    </row>
    <row r="20" spans="2:10">
      <c r="B20" s="213">
        <v>13</v>
      </c>
      <c r="C20" s="214" t="s">
        <v>22</v>
      </c>
      <c r="D20" s="215">
        <v>3</v>
      </c>
      <c r="E20" s="216" t="s">
        <v>154</v>
      </c>
      <c r="F20" s="204" t="s">
        <v>140</v>
      </c>
      <c r="G20" s="217" t="s">
        <v>142</v>
      </c>
      <c r="H20" s="215">
        <v>3</v>
      </c>
      <c r="I20" s="216" t="s">
        <v>155</v>
      </c>
      <c r="J20" s="218" t="s">
        <v>125</v>
      </c>
    </row>
    <row r="21" spans="2:10">
      <c r="B21" s="213">
        <v>14</v>
      </c>
      <c r="C21" s="214" t="s">
        <v>22</v>
      </c>
      <c r="D21" s="215">
        <v>3</v>
      </c>
      <c r="E21" s="216" t="s">
        <v>156</v>
      </c>
      <c r="F21" s="204" t="s">
        <v>140</v>
      </c>
      <c r="G21" s="217" t="s">
        <v>142</v>
      </c>
      <c r="H21" s="215">
        <v>3</v>
      </c>
      <c r="I21" s="216" t="s">
        <v>157</v>
      </c>
      <c r="J21" s="218" t="s">
        <v>126</v>
      </c>
    </row>
    <row r="22" spans="2:10">
      <c r="B22" s="213">
        <v>15</v>
      </c>
      <c r="C22" s="214" t="s">
        <v>22</v>
      </c>
      <c r="D22" s="215">
        <v>3</v>
      </c>
      <c r="E22" s="216" t="s">
        <v>158</v>
      </c>
      <c r="F22" s="204" t="s">
        <v>140</v>
      </c>
      <c r="G22" s="217" t="s">
        <v>142</v>
      </c>
      <c r="H22" s="215">
        <v>3</v>
      </c>
      <c r="I22" s="216" t="s">
        <v>159</v>
      </c>
      <c r="J22" s="218" t="s">
        <v>127</v>
      </c>
    </row>
    <row r="23" spans="2:10">
      <c r="B23" s="213">
        <v>16</v>
      </c>
      <c r="C23" s="214" t="s">
        <v>22</v>
      </c>
      <c r="D23" s="215">
        <v>3</v>
      </c>
      <c r="E23" s="216" t="s">
        <v>160</v>
      </c>
      <c r="F23" s="204" t="s">
        <v>140</v>
      </c>
      <c r="G23" s="217" t="s">
        <v>142</v>
      </c>
      <c r="H23" s="215">
        <v>3</v>
      </c>
      <c r="I23" s="216" t="s">
        <v>161</v>
      </c>
      <c r="J23" s="218" t="s">
        <v>128</v>
      </c>
    </row>
    <row r="24" spans="2:10" ht="14.25" thickBot="1">
      <c r="B24" s="219">
        <v>17</v>
      </c>
      <c r="C24" s="220" t="s">
        <v>22</v>
      </c>
      <c r="D24" s="221">
        <v>3</v>
      </c>
      <c r="E24" s="222" t="s">
        <v>162</v>
      </c>
      <c r="F24" s="204" t="s">
        <v>140</v>
      </c>
      <c r="G24" s="223" t="s">
        <v>142</v>
      </c>
      <c r="H24" s="221">
        <v>3</v>
      </c>
      <c r="I24" s="222" t="s">
        <v>163</v>
      </c>
      <c r="J24" s="224" t="s">
        <v>129</v>
      </c>
    </row>
  </sheetData>
  <mergeCells count="3">
    <mergeCell ref="G6:I6"/>
    <mergeCell ref="C6:E6"/>
    <mergeCell ref="B6:B7"/>
  </mergeCells>
  <phoneticPr fontId="2"/>
  <pageMargins left="0.75" right="0.75" top="1" bottom="1" header="0.5" footer="0.5"/>
  <pageSetup paperSize="9" orientation="portrait" horizontalDpi="0" verticalDpi="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4"/>
  <sheetViews>
    <sheetView workbookViewId="0">
      <selection sqref="A1:XFD1048576"/>
    </sheetView>
  </sheetViews>
  <sheetFormatPr defaultRowHeight="15"/>
  <cols>
    <col min="1" max="1" width="24.125" style="235" customWidth="1"/>
    <col min="2" max="2" width="9" style="235"/>
    <col min="3" max="3" width="9" style="239"/>
    <col min="4" max="7" width="9" style="235"/>
    <col min="8" max="8" width="10.875" style="235" bestFit="1" customWidth="1"/>
    <col min="9" max="16384" width="9" style="235"/>
  </cols>
  <sheetData>
    <row r="1" spans="1:9" ht="25.5">
      <c r="A1" s="236" t="s">
        <v>266</v>
      </c>
    </row>
    <row r="3" spans="1:9">
      <c r="A3" s="237" t="s">
        <v>267</v>
      </c>
    </row>
    <row r="4" spans="1:9">
      <c r="B4" s="235" t="s">
        <v>228</v>
      </c>
      <c r="D4" s="235" t="s">
        <v>271</v>
      </c>
      <c r="E4" s="235" t="s">
        <v>272</v>
      </c>
      <c r="F4" s="235" t="s">
        <v>273</v>
      </c>
      <c r="G4" s="235" t="s">
        <v>274</v>
      </c>
    </row>
    <row r="5" spans="1:9">
      <c r="A5" s="235" t="s">
        <v>229</v>
      </c>
      <c r="B5" s="235" t="s">
        <v>271</v>
      </c>
      <c r="C5" s="239" t="s">
        <v>288</v>
      </c>
      <c r="D5" s="235">
        <v>1</v>
      </c>
      <c r="E5" s="235">
        <f>1000*158.987/1000</f>
        <v>158.98699999999999</v>
      </c>
      <c r="F5" s="235">
        <f>1000*158.987/1000</f>
        <v>158.98699999999999</v>
      </c>
      <c r="G5" s="235">
        <f>(1000/7.37)/1000</f>
        <v>0.13568521031207598</v>
      </c>
    </row>
    <row r="6" spans="1:9">
      <c r="A6" s="235" t="s">
        <v>230</v>
      </c>
      <c r="B6" s="235" t="s">
        <v>272</v>
      </c>
      <c r="C6" s="239" t="s">
        <v>288</v>
      </c>
      <c r="D6" s="235">
        <f>(1000000/158.987)/1000</f>
        <v>6.2898224383125658</v>
      </c>
      <c r="E6" s="235">
        <v>1</v>
      </c>
      <c r="F6" s="235">
        <v>1</v>
      </c>
      <c r="G6" s="235">
        <f>1000000/1172/1000</f>
        <v>0.85324232081911255</v>
      </c>
    </row>
    <row r="7" spans="1:9" ht="18">
      <c r="A7" s="235" t="s">
        <v>269</v>
      </c>
      <c r="B7" s="235" t="s">
        <v>289</v>
      </c>
      <c r="C7" s="239" t="s">
        <v>288</v>
      </c>
      <c r="D7" s="235">
        <f>(1000000/158.987)/1000</f>
        <v>6.2898224383125658</v>
      </c>
      <c r="E7" s="235">
        <v>1</v>
      </c>
      <c r="F7" s="235">
        <v>1</v>
      </c>
      <c r="G7" s="235">
        <f>G6</f>
        <v>0.85324232081911255</v>
      </c>
    </row>
    <row r="8" spans="1:9">
      <c r="A8" s="235" t="s">
        <v>268</v>
      </c>
      <c r="B8" s="235" t="s">
        <v>274</v>
      </c>
      <c r="C8" s="239" t="s">
        <v>288</v>
      </c>
      <c r="D8" s="235">
        <f>1*7.37</f>
        <v>7.37</v>
      </c>
      <c r="E8" s="235">
        <f>(1000*1172)/1000000</f>
        <v>1.1719999999999999</v>
      </c>
      <c r="F8" s="235">
        <f>(1000*1172)/1000000</f>
        <v>1.1719999999999999</v>
      </c>
      <c r="G8" s="235">
        <v>1</v>
      </c>
    </row>
    <row r="10" spans="1:9">
      <c r="A10" s="237" t="s">
        <v>270</v>
      </c>
    </row>
    <row r="11" spans="1:9">
      <c r="B11" s="235" t="s">
        <v>287</v>
      </c>
      <c r="D11" s="235" t="s">
        <v>282</v>
      </c>
      <c r="E11" s="235" t="s">
        <v>279</v>
      </c>
      <c r="F11" s="235" t="s">
        <v>286</v>
      </c>
      <c r="G11" s="235" t="s">
        <v>280</v>
      </c>
      <c r="H11" s="235" t="s">
        <v>275</v>
      </c>
      <c r="I11" s="235" t="s">
        <v>281</v>
      </c>
    </row>
    <row r="12" spans="1:9">
      <c r="A12" s="235" t="s">
        <v>277</v>
      </c>
      <c r="B12" s="235" t="s">
        <v>282</v>
      </c>
      <c r="C12" s="239" t="s">
        <v>288</v>
      </c>
      <c r="D12" s="235">
        <v>1</v>
      </c>
      <c r="E12" s="235">
        <f>1/D13</f>
        <v>0.27777777777777779</v>
      </c>
      <c r="F12" s="238">
        <v>238.846</v>
      </c>
      <c r="G12" s="235">
        <v>25.825800000000001</v>
      </c>
      <c r="H12" s="235">
        <f>23.8846/1000</f>
        <v>2.3884599999999999E-2</v>
      </c>
      <c r="I12" s="235">
        <v>947.81700000000001</v>
      </c>
    </row>
    <row r="13" spans="1:9">
      <c r="A13" s="235" t="s">
        <v>278</v>
      </c>
      <c r="B13" s="235" t="s">
        <v>279</v>
      </c>
      <c r="C13" s="239" t="s">
        <v>288</v>
      </c>
      <c r="D13" s="235">
        <v>3.6</v>
      </c>
      <c r="E13" s="235">
        <v>1</v>
      </c>
      <c r="F13" s="235">
        <v>859.846</v>
      </c>
      <c r="G13" s="235">
        <v>92.972899999999996</v>
      </c>
      <c r="H13" s="235">
        <f>85.9845/1000</f>
        <v>8.5984499999999991E-2</v>
      </c>
      <c r="I13" s="235">
        <v>3412.14</v>
      </c>
    </row>
    <row r="14" spans="1:9">
      <c r="A14" s="235" t="s">
        <v>283</v>
      </c>
      <c r="B14" s="235" t="s">
        <v>286</v>
      </c>
      <c r="C14" s="239" t="s">
        <v>288</v>
      </c>
      <c r="D14" s="235">
        <f>1/F12</f>
        <v>4.186798187953744E-3</v>
      </c>
      <c r="E14" s="235">
        <f>1/F13</f>
        <v>1.1629989556269378E-3</v>
      </c>
      <c r="F14" s="235">
        <v>1</v>
      </c>
      <c r="G14" s="235">
        <f>1/G13</f>
        <v>1.0755822395558275E-2</v>
      </c>
      <c r="H14" s="235">
        <f>1/F16</f>
        <v>1E-4</v>
      </c>
      <c r="I14" s="235">
        <v>3.9676100000000001</v>
      </c>
    </row>
    <row r="15" spans="1:9">
      <c r="A15" s="235" t="s">
        <v>285</v>
      </c>
      <c r="B15" s="235" t="s">
        <v>280</v>
      </c>
      <c r="C15" s="239" t="s">
        <v>288</v>
      </c>
      <c r="D15" s="235">
        <f>1/G12</f>
        <v>3.8720968953527092E-2</v>
      </c>
      <c r="E15" s="235">
        <v>1.0755799999999999E-2</v>
      </c>
      <c r="F15" s="235">
        <v>9.2483400000000007</v>
      </c>
      <c r="G15" s="235">
        <v>1</v>
      </c>
      <c r="H15" s="235">
        <v>0.92483400000000004</v>
      </c>
      <c r="I15" s="235">
        <v>36.700400000000002</v>
      </c>
    </row>
    <row r="16" spans="1:9">
      <c r="A16" s="235" t="s">
        <v>284</v>
      </c>
      <c r="B16" s="235" t="s">
        <v>275</v>
      </c>
      <c r="C16" s="239" t="s">
        <v>288</v>
      </c>
      <c r="D16" s="235">
        <f>1/H12</f>
        <v>41.867981879537446</v>
      </c>
      <c r="E16" s="235">
        <v>11.63</v>
      </c>
      <c r="F16" s="235">
        <v>10000</v>
      </c>
      <c r="G16" s="235">
        <v>1.0812700000000001E-3</v>
      </c>
      <c r="H16" s="235">
        <v>1</v>
      </c>
      <c r="I16" s="235">
        <v>39683.199999999997</v>
      </c>
    </row>
    <row r="17" spans="1:9">
      <c r="A17" s="235" t="s">
        <v>276</v>
      </c>
      <c r="B17" s="235" t="s">
        <v>281</v>
      </c>
      <c r="C17" s="239" t="s">
        <v>288</v>
      </c>
      <c r="D17" s="235">
        <f>1/I12</f>
        <v>1.055055986545926E-3</v>
      </c>
      <c r="E17" s="235">
        <v>2.93071E-4</v>
      </c>
      <c r="F17" s="235">
        <v>251996</v>
      </c>
      <c r="G17" s="235">
        <v>2.72477E-2</v>
      </c>
      <c r="H17" s="235">
        <v>2.5199599999999998E-5</v>
      </c>
      <c r="I17" s="235">
        <v>1</v>
      </c>
    </row>
    <row r="20" spans="1:9">
      <c r="A20" s="237" t="s">
        <v>290</v>
      </c>
    </row>
    <row r="22" spans="1:9">
      <c r="A22" s="235" t="s">
        <v>291</v>
      </c>
    </row>
    <row r="23" spans="1:9">
      <c r="A23" s="235" t="s">
        <v>292</v>
      </c>
    </row>
    <row r="24" spans="1:9">
      <c r="A24" s="235" t="s">
        <v>293</v>
      </c>
    </row>
    <row r="25" spans="1:9">
      <c r="A25" s="235" t="s">
        <v>294</v>
      </c>
    </row>
    <row r="26" spans="1:9">
      <c r="A26" s="235" t="s">
        <v>299</v>
      </c>
    </row>
    <row r="27" spans="1:9">
      <c r="A27" s="235" t="s">
        <v>300</v>
      </c>
    </row>
    <row r="28" spans="1:9">
      <c r="A28" s="235" t="s">
        <v>301</v>
      </c>
    </row>
    <row r="30" spans="1:9">
      <c r="A30" s="237" t="s">
        <v>342</v>
      </c>
    </row>
    <row r="32" spans="1:9">
      <c r="A32" s="235" t="s">
        <v>296</v>
      </c>
    </row>
    <row r="33" spans="1:1">
      <c r="A33" s="235" t="s">
        <v>297</v>
      </c>
    </row>
    <row r="34" spans="1:1">
      <c r="A34" s="235" t="s">
        <v>298</v>
      </c>
    </row>
  </sheetData>
  <sheetProtection password="F9F9" sheet="1" objects="1" scenarios="1"/>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6</vt:i4>
      </vt:variant>
    </vt:vector>
  </HeadingPairs>
  <TitlesOfParts>
    <vt:vector size="14" baseType="lpstr">
      <vt:lpstr>Cover</vt:lpstr>
      <vt:lpstr>Primary</vt:lpstr>
      <vt:lpstr>Supply</vt:lpstr>
      <vt:lpstr>Import_export</vt:lpstr>
      <vt:lpstr>Transformation</vt:lpstr>
      <vt:lpstr>Final consumption</vt:lpstr>
      <vt:lpstr>correspondence table</vt:lpstr>
      <vt:lpstr>Units</vt:lpstr>
      <vt:lpstr>'Final consumption'!Print_Area</vt:lpstr>
      <vt:lpstr>Supply!Print_Area</vt:lpstr>
      <vt:lpstr>Transformation!Print_Area</vt:lpstr>
      <vt:lpstr>'Final consumption'!Print_Titles</vt:lpstr>
      <vt:lpstr>Supply!Print_Titles</vt:lpstr>
      <vt:lpstr>Transformation!Print_Titles</vt:lpstr>
    </vt:vector>
  </TitlesOfParts>
  <Company>EDMC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木村　繁</dc:creator>
  <cp:lastModifiedBy>Edito Barcelona</cp:lastModifiedBy>
  <cp:lastPrinted>2005-08-18T07:22:34Z</cp:lastPrinted>
  <dcterms:created xsi:type="dcterms:W3CDTF">2004-06-02T08:22:47Z</dcterms:created>
  <dcterms:modified xsi:type="dcterms:W3CDTF">2017-12-01T05:50:05Z</dcterms:modified>
</cp:coreProperties>
</file>