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X:\ESTO only\ESTO\Annual\data\2024\Questionnaires\Questionnaires - APERC revisions\"/>
    </mc:Choice>
  </mc:AlternateContent>
  <xr:revisionPtr revIDLastSave="0" documentId="13_ncr:1_{199F4A5E-40AC-458E-BF3E-E10758258E90}" xr6:coauthVersionLast="47" xr6:coauthVersionMax="47" xr10:uidLastSave="{00000000-0000-0000-0000-000000000000}"/>
  <bookViews>
    <workbookView xWindow="-120" yWindow="-120" windowWidth="29040" windowHeight="15720" xr2:uid="{00000000-000D-0000-FFFF-FFFF00000000}"/>
  </bookViews>
  <sheets>
    <sheet name="Cover" sheetId="6" r:id="rId1"/>
    <sheet name="Primary" sheetId="5" r:id="rId2"/>
    <sheet name="Supply" sheetId="1" r:id="rId3"/>
    <sheet name="Imports" sheetId="11" r:id="rId4"/>
    <sheet name="Exports" sheetId="10" r:id="rId5"/>
    <sheet name="Transformation" sheetId="2" r:id="rId6"/>
    <sheet name="Final consumption" sheetId="3" r:id="rId7"/>
    <sheet name="correspondence table" sheetId="7" state="hidden" r:id="rId8"/>
    <sheet name="Units" sheetId="9" state="hidden" r:id="rId9"/>
  </sheets>
  <definedNames>
    <definedName name="_xlnm.Print_Area" localSheetId="6">'Final consumption'!$C$9:$Y$43</definedName>
    <definedName name="_xlnm.Print_Area" localSheetId="2">Supply!$D$8:$AC$41</definedName>
    <definedName name="_xlnm.Print_Area" localSheetId="5">Transformation!$C$9:$AB$38</definedName>
    <definedName name="_xlnm.Print_Titles" localSheetId="6">'Final consumption'!$A:$B,'Final consumption'!$1:$8</definedName>
    <definedName name="_xlnm.Print_Titles" localSheetId="2">Supply!$A:$C,Supply!$1:$7</definedName>
    <definedName name="_xlnm.Print_Titles" localSheetId="5">Transformation!$A:$B,Transformation!$1:$8</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4" i="1" l="1"/>
  <c r="AA24" i="1" l="1"/>
  <c r="Z24" i="1"/>
  <c r="Y24" i="1"/>
  <c r="X24" i="1"/>
  <c r="W24" i="1"/>
  <c r="V24" i="1"/>
  <c r="T24" i="1"/>
  <c r="S24" i="1"/>
  <c r="Q24" i="1"/>
  <c r="P24" i="1"/>
  <c r="O24" i="1"/>
  <c r="M24" i="1"/>
  <c r="L24" i="1"/>
  <c r="K24" i="1"/>
  <c r="J24" i="1"/>
  <c r="H24" i="1"/>
  <c r="G24" i="1"/>
  <c r="F24" i="1"/>
  <c r="E24" i="1"/>
  <c r="D24" i="1"/>
  <c r="I18" i="5"/>
  <c r="H18" i="5"/>
  <c r="G18" i="5"/>
  <c r="F18" i="5"/>
  <c r="D18" i="5"/>
  <c r="R31" i="3" l="1"/>
  <c r="Q31" i="3"/>
  <c r="R17" i="3" l="1"/>
  <c r="Q17" i="3"/>
  <c r="J31" i="3"/>
  <c r="AB9" i="10"/>
  <c r="AB31" i="10"/>
  <c r="AB35" i="10"/>
  <c r="AA9" i="10"/>
  <c r="AA261" i="10" s="1"/>
  <c r="AA31" i="10"/>
  <c r="AA35" i="10"/>
  <c r="Z9" i="10"/>
  <c r="Z31" i="10"/>
  <c r="Z35" i="10"/>
  <c r="Y9" i="10"/>
  <c r="Y31" i="10"/>
  <c r="Y35" i="10"/>
  <c r="X9" i="10"/>
  <c r="X261" i="10" s="1"/>
  <c r="X31" i="10"/>
  <c r="X35" i="10"/>
  <c r="W9" i="10"/>
  <c r="W31" i="10"/>
  <c r="W35" i="10"/>
  <c r="V9" i="10"/>
  <c r="V31" i="10"/>
  <c r="V35" i="10"/>
  <c r="U9" i="10"/>
  <c r="U31" i="10"/>
  <c r="U35" i="10"/>
  <c r="U261" i="10" s="1"/>
  <c r="T9" i="10"/>
  <c r="T31" i="10"/>
  <c r="T35" i="10"/>
  <c r="S9" i="10"/>
  <c r="S31" i="10"/>
  <c r="S35" i="10"/>
  <c r="R9" i="10"/>
  <c r="R31" i="10"/>
  <c r="R35" i="10"/>
  <c r="R261" i="10"/>
  <c r="Q9" i="10"/>
  <c r="Q31" i="10"/>
  <c r="Q35" i="10"/>
  <c r="P9" i="10"/>
  <c r="P31" i="10"/>
  <c r="P35" i="10"/>
  <c r="O9" i="10"/>
  <c r="O261" i="10" s="1"/>
  <c r="O31" i="10"/>
  <c r="O35" i="10"/>
  <c r="N9" i="10"/>
  <c r="N261" i="10" s="1"/>
  <c r="N31" i="10"/>
  <c r="N35" i="10"/>
  <c r="M9" i="10"/>
  <c r="M31" i="10"/>
  <c r="M35" i="10"/>
  <c r="L9" i="10"/>
  <c r="L261" i="10" s="1"/>
  <c r="L31" i="10"/>
  <c r="L35" i="10"/>
  <c r="K9" i="10"/>
  <c r="K31" i="10"/>
  <c r="K35" i="10"/>
  <c r="J9" i="10"/>
  <c r="J31" i="10"/>
  <c r="J35" i="10"/>
  <c r="I9" i="10"/>
  <c r="I261" i="10" s="1"/>
  <c r="I31" i="10"/>
  <c r="I35" i="10"/>
  <c r="H9" i="10"/>
  <c r="H31" i="10"/>
  <c r="H35" i="10"/>
  <c r="G9" i="10"/>
  <c r="G31" i="10"/>
  <c r="G35" i="10"/>
  <c r="F9" i="10"/>
  <c r="F31" i="10"/>
  <c r="F35" i="10"/>
  <c r="F261" i="10"/>
  <c r="E9" i="10"/>
  <c r="E31" i="10"/>
  <c r="E35" i="10"/>
  <c r="D9" i="10"/>
  <c r="D31" i="10"/>
  <c r="D35" i="10"/>
  <c r="AB31" i="11"/>
  <c r="AB35" i="11"/>
  <c r="AB9" i="11"/>
  <c r="AB261" i="11" s="1"/>
  <c r="E31" i="11"/>
  <c r="F31" i="11"/>
  <c r="G31" i="11"/>
  <c r="H31" i="11"/>
  <c r="I31" i="11"/>
  <c r="J31" i="11"/>
  <c r="K31" i="11"/>
  <c r="L31" i="11"/>
  <c r="M31" i="11"/>
  <c r="N31" i="11"/>
  <c r="O31" i="11"/>
  <c r="P31" i="11"/>
  <c r="Q31" i="11"/>
  <c r="R31" i="11"/>
  <c r="S31" i="11"/>
  <c r="T31" i="11"/>
  <c r="U31" i="11"/>
  <c r="V31" i="11"/>
  <c r="W31" i="11"/>
  <c r="X31" i="11"/>
  <c r="Y31" i="11"/>
  <c r="Z31" i="11"/>
  <c r="AA31" i="11"/>
  <c r="E35" i="11"/>
  <c r="F35" i="11"/>
  <c r="G35" i="11"/>
  <c r="H35" i="11"/>
  <c r="I35" i="11"/>
  <c r="J35" i="11"/>
  <c r="K35" i="11"/>
  <c r="L35" i="11"/>
  <c r="M35" i="11"/>
  <c r="N35" i="11"/>
  <c r="O35" i="11"/>
  <c r="P35" i="11"/>
  <c r="Q35" i="11"/>
  <c r="R35" i="11"/>
  <c r="S35" i="11"/>
  <c r="T35" i="11"/>
  <c r="U35" i="11"/>
  <c r="V35" i="11"/>
  <c r="W35" i="11"/>
  <c r="X35" i="11"/>
  <c r="Y35" i="11"/>
  <c r="Z35" i="11"/>
  <c r="AA35" i="11"/>
  <c r="E9" i="11"/>
  <c r="F9" i="11"/>
  <c r="F261" i="11" s="1"/>
  <c r="G9" i="11"/>
  <c r="G261" i="11" s="1"/>
  <c r="H9" i="11"/>
  <c r="H261" i="11"/>
  <c r="I9" i="11"/>
  <c r="J9" i="11"/>
  <c r="K9" i="11"/>
  <c r="L9" i="11"/>
  <c r="L261" i="11" s="1"/>
  <c r="M9" i="11"/>
  <c r="M261" i="11" s="1"/>
  <c r="N9" i="11"/>
  <c r="N261" i="11" s="1"/>
  <c r="O9" i="11"/>
  <c r="O261" i="11" s="1"/>
  <c r="P9" i="11"/>
  <c r="P261" i="11" s="1"/>
  <c r="Q9" i="11"/>
  <c r="R9" i="11"/>
  <c r="R261" i="11" s="1"/>
  <c r="S9" i="11"/>
  <c r="T9" i="11"/>
  <c r="T261" i="11"/>
  <c r="U9" i="11"/>
  <c r="U261" i="11" s="1"/>
  <c r="V9" i="11"/>
  <c r="V261" i="11" s="1"/>
  <c r="W9" i="11"/>
  <c r="X9" i="11"/>
  <c r="X261" i="11" s="1"/>
  <c r="Y9" i="11"/>
  <c r="Y261" i="11" s="1"/>
  <c r="Z9" i="11"/>
  <c r="Z261" i="11" s="1"/>
  <c r="AA9" i="11"/>
  <c r="D35" i="11"/>
  <c r="D31" i="11"/>
  <c r="D9" i="11"/>
  <c r="D261" i="11"/>
  <c r="Y18" i="2"/>
  <c r="Y13" i="2"/>
  <c r="I24" i="1"/>
  <c r="E18" i="5"/>
  <c r="E19" i="5" s="1"/>
  <c r="Y14" i="2"/>
  <c r="Y12" i="2"/>
  <c r="Y11" i="2"/>
  <c r="X15" i="2"/>
  <c r="W15" i="2"/>
  <c r="V15" i="2"/>
  <c r="U15" i="2"/>
  <c r="T15" i="2"/>
  <c r="S15" i="2"/>
  <c r="R15" i="2"/>
  <c r="Q15" i="2"/>
  <c r="P15" i="2"/>
  <c r="O15" i="2"/>
  <c r="N15" i="2"/>
  <c r="M15" i="2"/>
  <c r="L15" i="2"/>
  <c r="K15" i="2"/>
  <c r="J15" i="2"/>
  <c r="I15" i="2"/>
  <c r="H15" i="2"/>
  <c r="G15" i="2"/>
  <c r="F15" i="2"/>
  <c r="E15" i="2"/>
  <c r="D15" i="2"/>
  <c r="X10" i="2"/>
  <c r="X9" i="2" s="1"/>
  <c r="W10" i="2"/>
  <c r="W9" i="2" s="1"/>
  <c r="V10" i="2"/>
  <c r="V9" i="2" s="1"/>
  <c r="U10" i="2"/>
  <c r="T10" i="2"/>
  <c r="S10" i="2"/>
  <c r="S9" i="2" s="1"/>
  <c r="R10" i="2"/>
  <c r="Q10" i="2"/>
  <c r="P10" i="2"/>
  <c r="P9" i="2" s="1"/>
  <c r="O10" i="2"/>
  <c r="O9" i="2" s="1"/>
  <c r="N10" i="2"/>
  <c r="N9" i="2" s="1"/>
  <c r="P26" i="1" s="1"/>
  <c r="M10" i="2"/>
  <c r="M9" i="2" s="1"/>
  <c r="L10" i="2"/>
  <c r="K10" i="2"/>
  <c r="K9" i="2" s="1"/>
  <c r="J10" i="2"/>
  <c r="I10" i="2"/>
  <c r="H10" i="2"/>
  <c r="H9" i="2" s="1"/>
  <c r="G10" i="2"/>
  <c r="G9" i="2" s="1"/>
  <c r="H26" i="1" s="1"/>
  <c r="F10" i="2"/>
  <c r="F9" i="2" s="1"/>
  <c r="E10" i="2"/>
  <c r="E9" i="2" s="1"/>
  <c r="D10" i="2"/>
  <c r="X37" i="3"/>
  <c r="W37" i="3"/>
  <c r="V37" i="3"/>
  <c r="U37" i="3"/>
  <c r="T37" i="3"/>
  <c r="S37" i="3"/>
  <c r="R37" i="3"/>
  <c r="Q37" i="3"/>
  <c r="P37" i="3"/>
  <c r="O37" i="3"/>
  <c r="N37" i="3"/>
  <c r="M37" i="3"/>
  <c r="L37" i="3"/>
  <c r="K37" i="3"/>
  <c r="J37" i="3"/>
  <c r="I37" i="3"/>
  <c r="H37" i="3"/>
  <c r="G37" i="3"/>
  <c r="F37" i="3"/>
  <c r="E37" i="3"/>
  <c r="D37" i="3"/>
  <c r="Y43" i="3"/>
  <c r="Y42" i="3"/>
  <c r="Y41" i="3"/>
  <c r="Y40" i="3"/>
  <c r="Y39" i="3"/>
  <c r="Y38" i="3"/>
  <c r="Y36" i="3"/>
  <c r="Y35" i="3"/>
  <c r="Y34" i="3"/>
  <c r="Y33" i="3"/>
  <c r="Y32" i="3"/>
  <c r="Y30" i="3"/>
  <c r="Y29" i="3"/>
  <c r="Y28" i="3"/>
  <c r="Y27" i="3"/>
  <c r="Y26" i="3"/>
  <c r="Y25" i="3"/>
  <c r="Y24" i="3"/>
  <c r="Y23" i="3"/>
  <c r="Y22" i="3"/>
  <c r="Y21" i="3"/>
  <c r="Y20" i="3"/>
  <c r="Y19" i="3"/>
  <c r="Y18" i="3"/>
  <c r="Y16" i="3"/>
  <c r="Y15" i="3"/>
  <c r="Y14" i="3"/>
  <c r="Y13" i="3"/>
  <c r="Y12" i="3"/>
  <c r="Y11" i="3"/>
  <c r="Y38" i="2"/>
  <c r="Y36" i="2"/>
  <c r="Y35" i="2"/>
  <c r="Y34" i="2"/>
  <c r="Y33" i="2"/>
  <c r="Y32" i="2"/>
  <c r="Y31" i="2"/>
  <c r="Y30" i="2"/>
  <c r="Y29" i="2"/>
  <c r="Y28" i="2"/>
  <c r="Y26" i="2"/>
  <c r="Y25" i="2"/>
  <c r="Y24" i="2"/>
  <c r="Y23" i="2"/>
  <c r="Y22" i="2"/>
  <c r="Y21" i="2"/>
  <c r="Y20" i="2"/>
  <c r="Y19" i="2"/>
  <c r="Y17" i="2"/>
  <c r="Y16" i="2"/>
  <c r="H9" i="5"/>
  <c r="H19" i="5" s="1"/>
  <c r="AC29" i="1"/>
  <c r="AC28" i="1"/>
  <c r="AC23" i="1"/>
  <c r="AC22" i="1"/>
  <c r="AC21" i="1"/>
  <c r="AC20" i="1"/>
  <c r="AC19" i="1"/>
  <c r="AC18" i="1"/>
  <c r="AC17" i="1"/>
  <c r="AC16" i="1"/>
  <c r="AC15" i="1"/>
  <c r="AC14" i="1"/>
  <c r="AC13" i="1"/>
  <c r="AC12" i="1"/>
  <c r="AC11" i="1"/>
  <c r="AC10" i="1"/>
  <c r="AC9" i="1"/>
  <c r="AC8" i="1"/>
  <c r="J26" i="5"/>
  <c r="J25" i="5"/>
  <c r="J23" i="5"/>
  <c r="J21" i="5"/>
  <c r="J17" i="5"/>
  <c r="J16" i="5"/>
  <c r="J15" i="5"/>
  <c r="J14" i="5"/>
  <c r="J13" i="5"/>
  <c r="J12" i="5"/>
  <c r="J11" i="5"/>
  <c r="J10" i="5"/>
  <c r="J8" i="5"/>
  <c r="X7" i="3"/>
  <c r="W7" i="3"/>
  <c r="V7" i="3"/>
  <c r="U7" i="3"/>
  <c r="T7" i="3"/>
  <c r="S7" i="3"/>
  <c r="R7" i="3"/>
  <c r="Q7" i="3"/>
  <c r="P7" i="3"/>
  <c r="O7" i="3"/>
  <c r="N7" i="3"/>
  <c r="M7" i="3"/>
  <c r="L7" i="3"/>
  <c r="K7" i="3"/>
  <c r="J7" i="3"/>
  <c r="I7" i="3"/>
  <c r="H7" i="3"/>
  <c r="G7" i="3"/>
  <c r="F7" i="3"/>
  <c r="E7" i="3"/>
  <c r="D7" i="3"/>
  <c r="C7" i="3"/>
  <c r="X7" i="2"/>
  <c r="W7" i="2"/>
  <c r="V7" i="2"/>
  <c r="U7" i="2"/>
  <c r="T7" i="2"/>
  <c r="S7" i="2"/>
  <c r="R7" i="2"/>
  <c r="Q7" i="2"/>
  <c r="P7" i="2"/>
  <c r="O7" i="2"/>
  <c r="N7" i="2"/>
  <c r="M7" i="2"/>
  <c r="L7" i="2"/>
  <c r="K7" i="2"/>
  <c r="J7" i="2"/>
  <c r="I7" i="2"/>
  <c r="H7" i="2"/>
  <c r="G7" i="2"/>
  <c r="F7" i="2"/>
  <c r="E7" i="2"/>
  <c r="D7" i="2"/>
  <c r="C7" i="2"/>
  <c r="H13" i="9"/>
  <c r="H12" i="9"/>
  <c r="D16" i="9"/>
  <c r="F8" i="9"/>
  <c r="E8" i="9"/>
  <c r="D7" i="9"/>
  <c r="D6" i="9"/>
  <c r="G5" i="9"/>
  <c r="D8" i="9"/>
  <c r="G6" i="9"/>
  <c r="G7" i="9" s="1"/>
  <c r="F5" i="9"/>
  <c r="E5" i="9"/>
  <c r="H14" i="9"/>
  <c r="G14" i="9"/>
  <c r="E14" i="9"/>
  <c r="E12" i="9"/>
  <c r="D17" i="9"/>
  <c r="D15" i="9"/>
  <c r="D14" i="9"/>
  <c r="AB31" i="3"/>
  <c r="AB9" i="3" s="1"/>
  <c r="AA31" i="3"/>
  <c r="AB17" i="3"/>
  <c r="AA17" i="3"/>
  <c r="AB10" i="3"/>
  <c r="AA10" i="3"/>
  <c r="AA9" i="3"/>
  <c r="V10" i="3"/>
  <c r="W10" i="3"/>
  <c r="X10" i="3"/>
  <c r="X9" i="3" s="1"/>
  <c r="V17" i="3"/>
  <c r="W17" i="3"/>
  <c r="X17" i="3"/>
  <c r="V31" i="3"/>
  <c r="W31" i="3"/>
  <c r="X31" i="3"/>
  <c r="M27" i="2"/>
  <c r="N27" i="2"/>
  <c r="O27" i="2"/>
  <c r="AB27" i="2"/>
  <c r="AA27" i="2"/>
  <c r="X27" i="2"/>
  <c r="W27" i="2"/>
  <c r="V27" i="2"/>
  <c r="U27" i="2"/>
  <c r="T27" i="2"/>
  <c r="S27" i="2"/>
  <c r="R27" i="2"/>
  <c r="Q27" i="2"/>
  <c r="P27" i="2"/>
  <c r="L27" i="2"/>
  <c r="K27" i="2"/>
  <c r="J27" i="2"/>
  <c r="I27" i="2"/>
  <c r="H27" i="2"/>
  <c r="G27" i="2"/>
  <c r="F27" i="2"/>
  <c r="E27" i="2"/>
  <c r="D27" i="2"/>
  <c r="AB15" i="2"/>
  <c r="AA15" i="2"/>
  <c r="AA9" i="2" s="1"/>
  <c r="AB10" i="2"/>
  <c r="AB9" i="2" s="1"/>
  <c r="AA10" i="2"/>
  <c r="C10" i="3"/>
  <c r="O31" i="3"/>
  <c r="E31" i="3"/>
  <c r="D31" i="3"/>
  <c r="C31" i="3"/>
  <c r="I31" i="3"/>
  <c r="K31" i="3"/>
  <c r="L31" i="3"/>
  <c r="I17" i="3"/>
  <c r="J17" i="3"/>
  <c r="K17" i="3"/>
  <c r="L17" i="3"/>
  <c r="E10" i="3"/>
  <c r="D10" i="3"/>
  <c r="C37" i="3"/>
  <c r="C17" i="3"/>
  <c r="C9" i="3" s="1"/>
  <c r="F31" i="3"/>
  <c r="G31" i="3"/>
  <c r="H31" i="3"/>
  <c r="M31" i="3"/>
  <c r="N31" i="3"/>
  <c r="P31" i="3"/>
  <c r="S31" i="3"/>
  <c r="T31" i="3"/>
  <c r="U31" i="3"/>
  <c r="D17" i="3"/>
  <c r="E17" i="3"/>
  <c r="F17" i="3"/>
  <c r="G17" i="3"/>
  <c r="H17" i="3"/>
  <c r="M17" i="3"/>
  <c r="N17" i="3"/>
  <c r="O17" i="3"/>
  <c r="P17" i="3"/>
  <c r="S17" i="3"/>
  <c r="T17" i="3"/>
  <c r="U17" i="3"/>
  <c r="F10" i="3"/>
  <c r="G10" i="3"/>
  <c r="G9" i="3" s="1"/>
  <c r="H10" i="3"/>
  <c r="I10" i="3"/>
  <c r="J10" i="3"/>
  <c r="J9" i="3" s="1"/>
  <c r="K10" i="3"/>
  <c r="L10" i="3"/>
  <c r="L9" i="3" s="1"/>
  <c r="M10" i="3"/>
  <c r="N10" i="3"/>
  <c r="N9" i="3" s="1"/>
  <c r="O10" i="3"/>
  <c r="O9" i="3" s="1"/>
  <c r="P10" i="3"/>
  <c r="Q10" i="3"/>
  <c r="Q9" i="3" s="1"/>
  <c r="R10" i="3"/>
  <c r="R9" i="3" s="1"/>
  <c r="S10" i="3"/>
  <c r="S9" i="3" s="1"/>
  <c r="T10" i="3"/>
  <c r="T9" i="3" s="1"/>
  <c r="U10" i="3"/>
  <c r="C10" i="2"/>
  <c r="C9" i="2" s="1"/>
  <c r="C15" i="2"/>
  <c r="C27" i="2"/>
  <c r="I9" i="5"/>
  <c r="I19" i="5" s="1"/>
  <c r="I20" i="5" s="1"/>
  <c r="G9" i="5"/>
  <c r="G19" i="5" s="1"/>
  <c r="G20" i="5" s="1"/>
  <c r="E20" i="5"/>
  <c r="D19" i="5"/>
  <c r="F19" i="5"/>
  <c r="F20" i="5" s="1"/>
  <c r="H20" i="5"/>
  <c r="M261" i="10" l="1"/>
  <c r="AB26" i="1"/>
  <c r="I261" i="11"/>
  <c r="H261" i="10"/>
  <c r="Y261" i="10"/>
  <c r="I9" i="3"/>
  <c r="I9" i="2"/>
  <c r="Q9" i="2"/>
  <c r="T26" i="1" s="1"/>
  <c r="W261" i="11"/>
  <c r="K261" i="10"/>
  <c r="P261" i="10"/>
  <c r="W261" i="10"/>
  <c r="AB261" i="10"/>
  <c r="K9" i="3"/>
  <c r="L26" i="1" s="1"/>
  <c r="L25" i="1" s="1"/>
  <c r="T261" i="10"/>
  <c r="P9" i="3"/>
  <c r="H9" i="3"/>
  <c r="I26" i="1" s="1"/>
  <c r="I25" i="1" s="1"/>
  <c r="D26" i="1"/>
  <c r="J9" i="2"/>
  <c r="K26" i="1" s="1"/>
  <c r="R9" i="2"/>
  <c r="J18" i="5"/>
  <c r="D261" i="10"/>
  <c r="Z26" i="1"/>
  <c r="Z25" i="1" s="1"/>
  <c r="Q261" i="11"/>
  <c r="J9" i="5"/>
  <c r="Q26" i="1"/>
  <c r="Y37" i="3"/>
  <c r="Y27" i="2"/>
  <c r="W26" i="1"/>
  <c r="AA261" i="11"/>
  <c r="E261" i="11"/>
  <c r="S261" i="10"/>
  <c r="Z261" i="10"/>
  <c r="F9" i="3"/>
  <c r="G26" i="1" s="1"/>
  <c r="D9" i="3"/>
  <c r="W9" i="3"/>
  <c r="AA26" i="1" s="1"/>
  <c r="AA25" i="1" s="1"/>
  <c r="D9" i="2"/>
  <c r="E26" i="1" s="1"/>
  <c r="L9" i="2"/>
  <c r="M26" i="1" s="1"/>
  <c r="T9" i="2"/>
  <c r="X26" i="1" s="1"/>
  <c r="G261" i="10"/>
  <c r="J261" i="11"/>
  <c r="U9" i="3"/>
  <c r="M9" i="3"/>
  <c r="O26" i="1" s="1"/>
  <c r="O25" i="1" s="1"/>
  <c r="E9" i="3"/>
  <c r="F26" i="1" s="1"/>
  <c r="V9" i="3"/>
  <c r="Y15" i="2"/>
  <c r="U9" i="2"/>
  <c r="S261" i="11"/>
  <c r="K261" i="11"/>
  <c r="E261" i="10"/>
  <c r="J261" i="10"/>
  <c r="Q261" i="10"/>
  <c r="V261" i="10"/>
  <c r="J19" i="5"/>
  <c r="Y10" i="2"/>
  <c r="Y9" i="2" s="1"/>
  <c r="V26" i="1"/>
  <c r="V25" i="1" s="1"/>
  <c r="W25" i="1"/>
  <c r="X25" i="1"/>
  <c r="AB25" i="1"/>
  <c r="P25" i="1"/>
  <c r="K25" i="1"/>
  <c r="T25" i="1"/>
  <c r="Y31" i="3"/>
  <c r="S26" i="1"/>
  <c r="S25" i="1" s="1"/>
  <c r="Y17" i="3"/>
  <c r="Q25" i="1"/>
  <c r="Y10" i="3"/>
  <c r="AC24" i="1"/>
  <c r="M25" i="1"/>
  <c r="D20" i="5"/>
  <c r="J20" i="5" s="1"/>
  <c r="Y26" i="1" l="1"/>
  <c r="Y25" i="1" s="1"/>
  <c r="J26" i="1"/>
  <c r="J25" i="1" s="1"/>
  <c r="Y9" i="3"/>
  <c r="AC26" i="1" s="1"/>
  <c r="AC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edito</author>
    <author>Ian Hindley</author>
  </authors>
  <commentList>
    <comment ref="A11" authorId="0" shapeId="0" xr:uid="{00000000-0006-0000-0500-000001000000}">
      <text>
        <r>
          <rPr>
            <b/>
            <sz val="8"/>
            <color indexed="81"/>
            <rFont val="Tahoma"/>
            <family val="2"/>
          </rPr>
          <t>EDMC:</t>
        </r>
        <r>
          <rPr>
            <sz val="8"/>
            <color indexed="81"/>
            <rFont val="Tahoma"/>
            <family val="2"/>
          </rPr>
          <t xml:space="preserve">
Data reported in this row should correspond to the data reported in Table 3 of the Electricity and Heat Questionnaire</t>
        </r>
      </text>
    </comment>
    <comment ref="A12" authorId="0" shapeId="0" xr:uid="{00000000-0006-0000-0500-000002000000}">
      <text>
        <r>
          <rPr>
            <b/>
            <sz val="8"/>
            <color indexed="81"/>
            <rFont val="Tahoma"/>
            <family val="2"/>
          </rPr>
          <t xml:space="preserve">EDMC:
</t>
        </r>
        <r>
          <rPr>
            <sz val="8"/>
            <color indexed="81"/>
            <rFont val="Tahoma"/>
            <family val="2"/>
          </rPr>
          <t>Data reported in this row should correspond to the data reported in Table 3 of the Electricity and Heat Questionnaire</t>
        </r>
      </text>
    </comment>
    <comment ref="A14" authorId="0" shapeId="0" xr:uid="{00000000-0006-0000-0500-000003000000}">
      <text>
        <r>
          <rPr>
            <b/>
            <sz val="8"/>
            <color indexed="81"/>
            <rFont val="Tahoma"/>
            <family val="2"/>
          </rPr>
          <t xml:space="preserve">EDMC:
</t>
        </r>
        <r>
          <rPr>
            <sz val="8"/>
            <color indexed="81"/>
            <rFont val="Tahoma"/>
            <family val="2"/>
          </rPr>
          <t xml:space="preserve">Data reported in this row should correspond to the data reported in Table 3 of the Electricity and Heat Questionnaire
</t>
        </r>
      </text>
    </comment>
    <comment ref="A16" authorId="0" shapeId="0" xr:uid="{00000000-0006-0000-0500-000004000000}">
      <text>
        <r>
          <rPr>
            <b/>
            <sz val="8"/>
            <color indexed="81"/>
            <rFont val="Tahoma"/>
            <family val="2"/>
          </rPr>
          <t>EDMC:</t>
        </r>
        <r>
          <rPr>
            <sz val="8"/>
            <color indexed="81"/>
            <rFont val="Tahoma"/>
            <family val="2"/>
          </rPr>
          <t xml:space="preserve">
Data reported in this row should correspond to the data reported in Table 3 of the Electricity and Heat Questionnaire</t>
        </r>
      </text>
    </comment>
    <comment ref="A17" authorId="0" shapeId="0" xr:uid="{00000000-0006-0000-0500-000005000000}">
      <text>
        <r>
          <rPr>
            <b/>
            <sz val="8"/>
            <color indexed="81"/>
            <rFont val="Tahoma"/>
            <family val="2"/>
          </rPr>
          <t xml:space="preserve">EDMC:
</t>
        </r>
        <r>
          <rPr>
            <sz val="8"/>
            <color indexed="81"/>
            <rFont val="Tahoma"/>
            <family val="2"/>
          </rPr>
          <t>Data reported in this row should correspond to the data reported in Table 3 of the Electricity and Heat Questionnaire</t>
        </r>
      </text>
    </comment>
    <comment ref="A19" authorId="0" shapeId="0" xr:uid="{00000000-0006-0000-0500-000006000000}">
      <text>
        <r>
          <rPr>
            <b/>
            <sz val="8"/>
            <color indexed="81"/>
            <rFont val="Tahoma"/>
            <family val="2"/>
          </rPr>
          <t xml:space="preserve">EDMC:
</t>
        </r>
        <r>
          <rPr>
            <sz val="8"/>
            <color indexed="81"/>
            <rFont val="Tahoma"/>
            <family val="2"/>
          </rPr>
          <t xml:space="preserve">Data reported in this row should correspond to the data reported in Table 3 of the Electricity and Heat Questionnaire
</t>
        </r>
      </text>
    </comment>
    <comment ref="Y23" authorId="1" shapeId="0" xr:uid="{00000000-0006-0000-0500-000007000000}">
      <text>
        <r>
          <rPr>
            <b/>
            <sz val="8"/>
            <color indexed="81"/>
            <rFont val="Tahoma"/>
            <family val="2"/>
          </rPr>
          <t>IEA 12/7/2000:</t>
        </r>
        <r>
          <rPr>
            <sz val="8"/>
            <color indexed="81"/>
            <rFont val="Tahoma"/>
            <family val="2"/>
          </rPr>
          <t xml:space="preserve">
Total for Petrochemical Industry must = Backflows from Petrochemical Sector to Refineries in Table 2b</t>
        </r>
      </text>
    </comment>
  </commentList>
</comments>
</file>

<file path=xl/sharedStrings.xml><?xml version="1.0" encoding="utf-8"?>
<sst xmlns="http://schemas.openxmlformats.org/spreadsheetml/2006/main" count="1290" uniqueCount="642">
  <si>
    <t>A</t>
  </si>
  <si>
    <t>B</t>
  </si>
  <si>
    <t>C</t>
  </si>
  <si>
    <t>D</t>
  </si>
  <si>
    <t>E</t>
  </si>
  <si>
    <t>F</t>
  </si>
  <si>
    <t>MEMO ITEMS:</t>
  </si>
  <si>
    <t>STOCK LEVELS:</t>
  </si>
  <si>
    <t>-  Opening</t>
  </si>
  <si>
    <t>-  Closing</t>
  </si>
  <si>
    <t>AVERAGE NET CALORIFIC VALUES:</t>
  </si>
  <si>
    <t>Imports</t>
  </si>
  <si>
    <t>Exports</t>
  </si>
  <si>
    <t>Average</t>
  </si>
  <si>
    <t>Ethane</t>
  </si>
  <si>
    <t>LPG</t>
  </si>
  <si>
    <t>Naphtha</t>
  </si>
  <si>
    <t>Lubricants</t>
  </si>
  <si>
    <t>Bitumen</t>
  </si>
  <si>
    <t>G</t>
  </si>
  <si>
    <t>GROSS INLAND DELIVERIES (observed)</t>
  </si>
  <si>
    <t>G</t>
    <phoneticPr fontId="2"/>
  </si>
  <si>
    <t>Oil</t>
    <phoneticPr fontId="2"/>
  </si>
  <si>
    <t xml:space="preserve">Road                              </t>
  </si>
  <si>
    <t xml:space="preserve">Rail                              </t>
  </si>
  <si>
    <t xml:space="preserve">Machinery                         </t>
  </si>
  <si>
    <t xml:space="preserve">Construction                      </t>
  </si>
  <si>
    <t xml:space="preserve">Residential                       </t>
  </si>
  <si>
    <t xml:space="preserve">Agriculture                       </t>
  </si>
  <si>
    <t>TOTAL NON-ENERGY USE</t>
  </si>
  <si>
    <t>P.3</t>
    <phoneticPr fontId="2"/>
  </si>
  <si>
    <t>(+)1</t>
    <phoneticPr fontId="2"/>
  </si>
  <si>
    <t>P.5</t>
    <phoneticPr fontId="2"/>
  </si>
  <si>
    <t>AVERAGE SPECIFIC GRAVITIES:</t>
    <phoneticPr fontId="2"/>
  </si>
  <si>
    <t>Unit: kg/liter or kg/barrel</t>
    <phoneticPr fontId="2"/>
  </si>
  <si>
    <t>U</t>
    <phoneticPr fontId="2"/>
  </si>
  <si>
    <t>V</t>
    <phoneticPr fontId="2"/>
  </si>
  <si>
    <t xml:space="preserve">    from coal</t>
    <phoneticPr fontId="2"/>
  </si>
  <si>
    <t xml:space="preserve">    from gas</t>
    <phoneticPr fontId="2"/>
  </si>
  <si>
    <t>(+)   2</t>
    <phoneticPr fontId="2"/>
  </si>
  <si>
    <t>(+)   3</t>
    <phoneticPr fontId="2"/>
  </si>
  <si>
    <t>(+)   4</t>
    <phoneticPr fontId="2"/>
  </si>
  <si>
    <t>(+)   5</t>
    <phoneticPr fontId="2"/>
  </si>
  <si>
    <t>(+)   6</t>
    <phoneticPr fontId="2"/>
  </si>
  <si>
    <t>(+)   7</t>
    <phoneticPr fontId="2"/>
  </si>
  <si>
    <t>(+)   8</t>
    <phoneticPr fontId="2"/>
  </si>
  <si>
    <t>(-)   9</t>
    <phoneticPr fontId="2"/>
  </si>
  <si>
    <t>(-)   10</t>
    <phoneticPr fontId="2"/>
  </si>
  <si>
    <t>(=)   12</t>
    <phoneticPr fontId="2"/>
  </si>
  <si>
    <t>(-) 13</t>
    <phoneticPr fontId="2"/>
  </si>
  <si>
    <t>(=) 14</t>
    <phoneticPr fontId="2"/>
  </si>
  <si>
    <t>17</t>
    <phoneticPr fontId="2"/>
  </si>
  <si>
    <t>18</t>
    <phoneticPr fontId="2"/>
  </si>
  <si>
    <t>19</t>
    <phoneticPr fontId="2"/>
  </si>
  <si>
    <t>20</t>
    <phoneticPr fontId="2"/>
  </si>
  <si>
    <t>21</t>
    <phoneticPr fontId="2"/>
  </si>
  <si>
    <t>22</t>
    <phoneticPr fontId="2"/>
  </si>
  <si>
    <t>23</t>
    <phoneticPr fontId="2"/>
  </si>
  <si>
    <t>24</t>
    <phoneticPr fontId="2"/>
  </si>
  <si>
    <t>Biofuels</t>
    <phoneticPr fontId="2"/>
  </si>
  <si>
    <t>D</t>
    <phoneticPr fontId="2"/>
  </si>
  <si>
    <t>E</t>
    <phoneticPr fontId="2"/>
  </si>
  <si>
    <t>F</t>
    <phoneticPr fontId="2"/>
  </si>
  <si>
    <t>Fishing</t>
    <phoneticPr fontId="2"/>
  </si>
  <si>
    <t>3</t>
    <phoneticPr fontId="2"/>
  </si>
  <si>
    <t>-  Opening</t>
    <phoneticPr fontId="2"/>
  </si>
  <si>
    <t>TOTAL STOCKS on NATIONAL TERRITORY</t>
    <phoneticPr fontId="2"/>
  </si>
  <si>
    <r>
      <t>Imports</t>
    </r>
    <r>
      <rPr>
        <vertAlign val="superscript"/>
        <sz val="11"/>
        <rFont val="Times New Roman Baltic"/>
        <family val="1"/>
        <charset val="186"/>
      </rPr>
      <t xml:space="preserve"> </t>
    </r>
    <phoneticPr fontId="2"/>
  </si>
  <si>
    <r>
      <t>Exports</t>
    </r>
    <r>
      <rPr>
        <vertAlign val="superscript"/>
        <sz val="11"/>
        <rFont val="Times New Roman Baltic"/>
        <family val="1"/>
        <charset val="186"/>
      </rPr>
      <t xml:space="preserve"> </t>
    </r>
    <phoneticPr fontId="2"/>
  </si>
  <si>
    <t xml:space="preserve">Imports </t>
    <phoneticPr fontId="2"/>
  </si>
  <si>
    <t xml:space="preserve">Exports </t>
    <phoneticPr fontId="2"/>
  </si>
  <si>
    <t>(+)2</t>
    <phoneticPr fontId="2"/>
  </si>
  <si>
    <t>Others</t>
    <phoneticPr fontId="2"/>
  </si>
  <si>
    <t xml:space="preserve">  Autoproducer</t>
    <phoneticPr fontId="2"/>
  </si>
  <si>
    <t>TOTAL TRANSFORMATION SECTOR</t>
    <phoneticPr fontId="2"/>
  </si>
  <si>
    <t>TOTAL ENERGY SECTOR</t>
    <phoneticPr fontId="2"/>
  </si>
  <si>
    <t>1</t>
    <phoneticPr fontId="2"/>
  </si>
  <si>
    <t>TOTAL INDUSTRY SECTOR</t>
    <phoneticPr fontId="2"/>
  </si>
  <si>
    <t>TOTAL TRANSPORT SECTOR</t>
    <phoneticPr fontId="2"/>
  </si>
  <si>
    <t>TOTAL OTHER SECTOR</t>
    <phoneticPr fontId="2"/>
  </si>
  <si>
    <t>(+)   11</t>
    <phoneticPr fontId="2"/>
  </si>
  <si>
    <t>(+)   1</t>
    <phoneticPr fontId="2"/>
  </si>
  <si>
    <t>GROSS INLAND DELIVERIES (calculated)</t>
    <phoneticPr fontId="2"/>
  </si>
  <si>
    <t>HS codes</t>
    <phoneticPr fontId="2"/>
  </si>
  <si>
    <t>271011XX</t>
    <phoneticPr fontId="2"/>
  </si>
  <si>
    <t>-</t>
    <phoneticPr fontId="2"/>
  </si>
  <si>
    <t>271112
271113</t>
    <phoneticPr fontId="2"/>
  </si>
  <si>
    <t>271019XX</t>
    <phoneticPr fontId="2"/>
  </si>
  <si>
    <t>271320
271490</t>
    <phoneticPr fontId="2"/>
  </si>
  <si>
    <t>271220
271290</t>
    <phoneticPr fontId="2"/>
  </si>
  <si>
    <t>271311
271312</t>
    <phoneticPr fontId="2"/>
  </si>
  <si>
    <t>271011XX
271019XX</t>
    <phoneticPr fontId="2"/>
  </si>
  <si>
    <t>2</t>
    <phoneticPr fontId="2"/>
  </si>
  <si>
    <t>4</t>
    <phoneticPr fontId="2"/>
  </si>
  <si>
    <t>Name of contact person:</t>
    <phoneticPr fontId="2"/>
  </si>
  <si>
    <t>Organization:</t>
    <phoneticPr fontId="2"/>
  </si>
  <si>
    <t>Date:</t>
    <phoneticPr fontId="2"/>
  </si>
  <si>
    <t>Please fill in the following information.</t>
    <phoneticPr fontId="2"/>
  </si>
  <si>
    <t>1. Data reported in this table are quantities of oil and petroleum products used as inputs in energy transformation and energy sector use only.  Outputs in transformation are reported in Table 2. Please note that all inputs should be entered as positive numbers.</t>
    <phoneticPr fontId="2"/>
  </si>
  <si>
    <t>1. This refers to outputs of the transformation sector. Output of transformation should be entered in this row.</t>
    <phoneticPr fontId="2"/>
  </si>
  <si>
    <t>Note: The value of the cell(s) indicated in Data1 should correspond to the value of the cell(s) indicated in Data2</t>
    <phoneticPr fontId="2"/>
  </si>
  <si>
    <t>A10+A14</t>
  </si>
  <si>
    <t>Fuel Input: Crude Oil</t>
  </si>
  <si>
    <t>B10+B14</t>
  </si>
  <si>
    <t>Fuel Input: Natural Gas Liquids</t>
  </si>
  <si>
    <t>C10+C14</t>
  </si>
  <si>
    <t>Fuel Input: Refinery Gas</t>
  </si>
  <si>
    <t>D10+D14</t>
  </si>
  <si>
    <t>Fuel Input: Ethane</t>
  </si>
  <si>
    <t>E10+E14</t>
  </si>
  <si>
    <t>Fuel Input: LPG</t>
  </si>
  <si>
    <t>F10+F14</t>
  </si>
  <si>
    <t>Fuel Input: Naphtha</t>
  </si>
  <si>
    <t>G10+G14</t>
  </si>
  <si>
    <t>Fuel Input: Motor Gasoline</t>
  </si>
  <si>
    <t>K10+K14</t>
  </si>
  <si>
    <t>Fuel Input: Other Kerosene</t>
  </si>
  <si>
    <t>L10+L14</t>
  </si>
  <si>
    <t>Fuel Input: Gas/Diesel Oil</t>
  </si>
  <si>
    <t>M10+M14</t>
  </si>
  <si>
    <t>Fuel Input: Fuel Oil</t>
  </si>
  <si>
    <t>N10+N14</t>
  </si>
  <si>
    <t>Fuel Input: White Spirit SBP</t>
  </si>
  <si>
    <t>Fuel Input: Lubricants</t>
  </si>
  <si>
    <t>Fuel Input: Bitumen</t>
  </si>
  <si>
    <t>Fuel Input: Paraffin Waxes</t>
  </si>
  <si>
    <t>Fuel Input: Petroleum Coke</t>
  </si>
  <si>
    <t>Fuel Input: Other Products</t>
  </si>
  <si>
    <t xml:space="preserve">Information for Correspondence </t>
    <phoneticPr fontId="2"/>
  </si>
  <si>
    <t>No.</t>
    <phoneticPr fontId="2"/>
  </si>
  <si>
    <t>Data1</t>
    <phoneticPr fontId="2"/>
  </si>
  <si>
    <t>Data2</t>
    <phoneticPr fontId="2"/>
  </si>
  <si>
    <t>Note</t>
    <phoneticPr fontId="2"/>
  </si>
  <si>
    <t>Questionnaire</t>
    <phoneticPr fontId="2"/>
  </si>
  <si>
    <t>Table No.</t>
    <phoneticPr fontId="2"/>
  </si>
  <si>
    <t>Cell No.</t>
    <phoneticPr fontId="2"/>
  </si>
  <si>
    <t>New and Renewables</t>
    <phoneticPr fontId="2"/>
  </si>
  <si>
    <t>I1</t>
    <phoneticPr fontId="2"/>
  </si>
  <si>
    <t>=</t>
    <phoneticPr fontId="2"/>
  </si>
  <si>
    <t>E5</t>
    <phoneticPr fontId="2"/>
  </si>
  <si>
    <t>Electricity and Heat</t>
    <phoneticPr fontId="2"/>
  </si>
  <si>
    <t>sum of A22 to D22</t>
    <phoneticPr fontId="2"/>
  </si>
  <si>
    <t>sum of A23 to D23</t>
    <phoneticPr fontId="2"/>
  </si>
  <si>
    <t>sum of A24 to D24</t>
    <phoneticPr fontId="2"/>
  </si>
  <si>
    <t>sum of A25 to D25</t>
    <phoneticPr fontId="2"/>
  </si>
  <si>
    <t>sum of A26 to D26</t>
    <phoneticPr fontId="2"/>
  </si>
  <si>
    <t>sum of A27 to D27</t>
    <phoneticPr fontId="2"/>
  </si>
  <si>
    <t>sum of A28 to D28</t>
    <phoneticPr fontId="2"/>
  </si>
  <si>
    <t>sum of A29 to D29</t>
    <phoneticPr fontId="2"/>
  </si>
  <si>
    <t>sum of A30 to D30</t>
    <phoneticPr fontId="2"/>
  </si>
  <si>
    <t>sum of A31 to D31</t>
    <phoneticPr fontId="2"/>
  </si>
  <si>
    <t>sum of A32 to D32</t>
    <phoneticPr fontId="2"/>
  </si>
  <si>
    <t>O10+O14</t>
    <phoneticPr fontId="2"/>
  </si>
  <si>
    <t>sum of A33 to D33</t>
    <phoneticPr fontId="2"/>
  </si>
  <si>
    <t>P10+P14</t>
    <phoneticPr fontId="2"/>
  </si>
  <si>
    <t>sum of A34 to D34</t>
    <phoneticPr fontId="2"/>
  </si>
  <si>
    <t>Q10+Q14</t>
    <phoneticPr fontId="2"/>
  </si>
  <si>
    <t>sum of A35 to D35</t>
    <phoneticPr fontId="2"/>
  </si>
  <si>
    <t>R10+R14</t>
    <phoneticPr fontId="2"/>
  </si>
  <si>
    <t>sum of A36 to D36</t>
    <phoneticPr fontId="2"/>
  </si>
  <si>
    <t>S10+S14</t>
    <phoneticPr fontId="2"/>
  </si>
  <si>
    <t>sum of A37 to D37</t>
    <phoneticPr fontId="2"/>
  </si>
  <si>
    <t>Year:</t>
    <phoneticPr fontId="2"/>
  </si>
  <si>
    <t>Refinery feedstocks</t>
  </si>
  <si>
    <t>Crude oil</t>
  </si>
  <si>
    <t>Natural gas liquids</t>
  </si>
  <si>
    <t>of which biofuels</t>
  </si>
  <si>
    <t>Other hydrocarbons</t>
  </si>
  <si>
    <t>TOTAL 
(A to F)</t>
  </si>
  <si>
    <t>APEC-ASEAN joint format for annual oil data</t>
  </si>
  <si>
    <t>Oil questionnaire</t>
  </si>
  <si>
    <t>Member economy name:</t>
  </si>
  <si>
    <t>Email address:</t>
  </si>
  <si>
    <t xml:space="preserve">Indigenous production     </t>
  </si>
  <si>
    <t>From other sources</t>
  </si>
  <si>
    <r>
      <t>Backflows from petrochemical industry</t>
    </r>
    <r>
      <rPr>
        <vertAlign val="superscript"/>
        <sz val="11"/>
        <rFont val="Times New Roman Baltic"/>
        <family val="1"/>
        <charset val="186"/>
      </rPr>
      <t xml:space="preserve"> </t>
    </r>
  </si>
  <si>
    <r>
      <t>Products transferred</t>
    </r>
    <r>
      <rPr>
        <vertAlign val="superscript"/>
        <sz val="11"/>
        <rFont val="Times New Roman Baltic"/>
        <family val="1"/>
        <charset val="186"/>
      </rPr>
      <t xml:space="preserve"> </t>
    </r>
  </si>
  <si>
    <t xml:space="preserve">Direct use (includes transfers to consumption) </t>
  </si>
  <si>
    <t>Statistical differences (+ or -) (12 minus 14)</t>
  </si>
  <si>
    <t xml:space="preserve">REFINERY INTAKE (observed)    </t>
  </si>
  <si>
    <t>REFINERY INTAKE (calc.)(sum of 1 to 11)</t>
  </si>
  <si>
    <t xml:space="preserve">Refinery losses           </t>
  </si>
  <si>
    <t>Indigenous production</t>
  </si>
  <si>
    <t>Refinery gas 
(not liq.)</t>
  </si>
  <si>
    <t>Motor gasoline</t>
  </si>
  <si>
    <t>Aviation gasoline</t>
  </si>
  <si>
    <t>Gasoline type jet fuel</t>
  </si>
  <si>
    <t>Kerosene type jet fuel</t>
  </si>
  <si>
    <t>Other kerosene</t>
  </si>
  <si>
    <t>Fuel oil</t>
  </si>
  <si>
    <t>White spirit SBP</t>
  </si>
  <si>
    <t>Paraffin waxes</t>
  </si>
  <si>
    <t>Petroleum coke</t>
  </si>
  <si>
    <t>Other products</t>
  </si>
  <si>
    <t>Gas/ diesel oil</t>
  </si>
  <si>
    <t>TOTAL
(A to U)</t>
  </si>
  <si>
    <t>H</t>
  </si>
  <si>
    <r>
      <t>Additives/</t>
    </r>
    <r>
      <rPr>
        <b/>
        <vertAlign val="superscript"/>
        <sz val="11"/>
        <rFont val="Times New Roman Baltic"/>
        <family val="1"/>
        <charset val="186"/>
      </rPr>
      <t xml:space="preserve"> </t>
    </r>
    <r>
      <rPr>
        <b/>
        <sz val="11"/>
        <rFont val="Times New Roman Baltic"/>
      </rPr>
      <t>oxygenates</t>
    </r>
  </si>
  <si>
    <t xml:space="preserve">    from renewables</t>
  </si>
  <si>
    <t>Primary products receipts</t>
  </si>
  <si>
    <t>I</t>
  </si>
  <si>
    <t>J</t>
  </si>
  <si>
    <t>K</t>
  </si>
  <si>
    <t>L</t>
  </si>
  <si>
    <t>M</t>
  </si>
  <si>
    <t>N</t>
  </si>
  <si>
    <t>P</t>
  </si>
  <si>
    <t>O</t>
  </si>
  <si>
    <t>Q</t>
  </si>
  <si>
    <t>R</t>
  </si>
  <si>
    <t>S</t>
  </si>
  <si>
    <t>T</t>
  </si>
  <si>
    <t>U</t>
  </si>
  <si>
    <t>V</t>
  </si>
  <si>
    <t>W</t>
  </si>
  <si>
    <t>X</t>
  </si>
  <si>
    <t>Y</t>
  </si>
  <si>
    <t>Z</t>
  </si>
  <si>
    <t xml:space="preserve">International marine bunkers          </t>
  </si>
  <si>
    <t>International aviation bunkers</t>
  </si>
  <si>
    <r>
      <t>Gross refinery output</t>
    </r>
    <r>
      <rPr>
        <vertAlign val="superscript"/>
        <sz val="11"/>
        <rFont val="Times New Roman Baltic"/>
        <family val="1"/>
        <charset val="186"/>
      </rPr>
      <t xml:space="preserve"> </t>
    </r>
    <r>
      <rPr>
        <sz val="11"/>
        <rFont val="Times New Roman Baltic"/>
        <family val="1"/>
        <charset val="186"/>
      </rPr>
      <t xml:space="preserve"> (including refinery fuel)</t>
    </r>
    <r>
      <rPr>
        <vertAlign val="superscript"/>
        <sz val="11"/>
        <rFont val="Times New Roman Baltic"/>
        <family val="1"/>
        <charset val="186"/>
      </rPr>
      <t>1</t>
    </r>
  </si>
  <si>
    <t>Recycled products</t>
  </si>
  <si>
    <t xml:space="preserve">Refinery fuel                 </t>
  </si>
  <si>
    <t>select unit</t>
  </si>
  <si>
    <t>thousand barrels</t>
  </si>
  <si>
    <t>thousand kiloliters</t>
  </si>
  <si>
    <t xml:space="preserve"> of which biofuels</t>
  </si>
  <si>
    <r>
      <t>Interproduct transfers</t>
    </r>
    <r>
      <rPr>
        <vertAlign val="superscript"/>
        <sz val="11"/>
        <rFont val="Times New Roman Baltic"/>
        <family val="1"/>
        <charset val="186"/>
      </rPr>
      <t xml:space="preserve"> </t>
    </r>
    <r>
      <rPr>
        <sz val="11"/>
        <rFont val="Times New Roman Baltic"/>
        <family val="1"/>
        <charset val="186"/>
      </rPr>
      <t xml:space="preserve"> (+ or -)</t>
    </r>
  </si>
  <si>
    <r>
      <t>NON-ENERGY USE</t>
    </r>
    <r>
      <rPr>
        <b/>
        <vertAlign val="superscript"/>
        <sz val="11"/>
        <rFont val="Times New Roman Baltic"/>
        <family val="1"/>
        <charset val="186"/>
      </rPr>
      <t xml:space="preserve"> 
</t>
    </r>
    <r>
      <rPr>
        <b/>
        <sz val="11"/>
        <rFont val="Times New Roman Baltic"/>
      </rPr>
      <t>BY SECTOR</t>
    </r>
  </si>
  <si>
    <t>TOTAL
(A to V)</t>
  </si>
  <si>
    <t>Statistical difference</t>
  </si>
  <si>
    <t>Refinery output</t>
  </si>
  <si>
    <t xml:space="preserve">Total stocks in national territory </t>
  </si>
  <si>
    <r>
      <t xml:space="preserve">  </t>
    </r>
    <r>
      <rPr>
        <sz val="11"/>
        <rFont val="Times New Roman Baltic"/>
        <family val="1"/>
        <charset val="186"/>
      </rPr>
      <t>Main activity producer</t>
    </r>
  </si>
  <si>
    <t xml:space="preserve">    Electricity plants</t>
  </si>
  <si>
    <t xml:space="preserve">    Combined heat and power plants </t>
  </si>
  <si>
    <t xml:space="preserve">  Natural gas blending plants</t>
  </si>
  <si>
    <t xml:space="preserve">  Gas works</t>
  </si>
  <si>
    <t xml:space="preserve">  Coke ovens</t>
  </si>
  <si>
    <t xml:space="preserve">  Blast furnaces                    </t>
  </si>
  <si>
    <t xml:space="preserve">  Petrochemical industry            </t>
  </si>
  <si>
    <t xml:space="preserve">  Patent fuel plants</t>
  </si>
  <si>
    <t xml:space="preserve">  Not elsewhere specified </t>
  </si>
  <si>
    <t xml:space="preserve">  Coal mines                        </t>
  </si>
  <si>
    <t xml:space="preserve">  Oil and gas extraction </t>
  </si>
  <si>
    <t xml:space="preserve">  Electricity, CHP and heat plants                      </t>
  </si>
  <si>
    <t xml:space="preserve">  Biofuel processing</t>
  </si>
  <si>
    <t xml:space="preserve">  Distribution losses               </t>
  </si>
  <si>
    <t xml:space="preserve">Domestic air transport            </t>
  </si>
  <si>
    <t xml:space="preserve">Inland waterways                  </t>
  </si>
  <si>
    <t xml:space="preserve">Pipeline transport                </t>
  </si>
  <si>
    <t>Not elsewhere specified</t>
  </si>
  <si>
    <t xml:space="preserve">Iron and steel                    </t>
  </si>
  <si>
    <t xml:space="preserve">Chemical (incl.petrochemical)    </t>
  </si>
  <si>
    <t xml:space="preserve">Non-metallic mineral products     </t>
  </si>
  <si>
    <t xml:space="preserve">Non-ferrous metals                </t>
  </si>
  <si>
    <t xml:space="preserve">Transportation equipment          </t>
  </si>
  <si>
    <t xml:space="preserve">Mining and quarrying              </t>
  </si>
  <si>
    <t>Final consumption (Table 4)</t>
  </si>
  <si>
    <t>Transformation and energy sector use (Table 3)</t>
  </si>
  <si>
    <t>Supply of primary products (Table 1)</t>
  </si>
  <si>
    <t>Units and conversion factors</t>
  </si>
  <si>
    <t>Volume and mass</t>
  </si>
  <si>
    <t>thousand metric tons</t>
  </si>
  <si>
    <t>thousand cubic meters</t>
  </si>
  <si>
    <t>Energy</t>
  </si>
  <si>
    <t>1000 bbls</t>
  </si>
  <si>
    <t>1000 kl</t>
  </si>
  <si>
    <t>1000 m3</t>
  </si>
  <si>
    <t>1000 tons</t>
  </si>
  <si>
    <t>ktoe</t>
  </si>
  <si>
    <t>Million BTU</t>
  </si>
  <si>
    <t>Terajoule</t>
  </si>
  <si>
    <t>Gigawatthour</t>
  </si>
  <si>
    <t>GWh</t>
  </si>
  <si>
    <t>klcoe</t>
  </si>
  <si>
    <t>mmbtu</t>
  </si>
  <si>
    <t>TJ</t>
  </si>
  <si>
    <t>Gigacalorie</t>
  </si>
  <si>
    <t>Thousand tons of oil equivalent</t>
  </si>
  <si>
    <t>Kiloliter of crude oil equivalent</t>
  </si>
  <si>
    <t>Gcal</t>
  </si>
  <si>
    <t>unit</t>
  </si>
  <si>
    <t>=</t>
  </si>
  <si>
    <r>
      <t>1000 m</t>
    </r>
    <r>
      <rPr>
        <vertAlign val="superscript"/>
        <sz val="11"/>
        <rFont val="Times New Roman"/>
        <family val="1"/>
      </rPr>
      <t>3</t>
    </r>
  </si>
  <si>
    <t>Calorific Values</t>
  </si>
  <si>
    <t>kcal/kg</t>
  </si>
  <si>
    <t>MJ/ton</t>
  </si>
  <si>
    <t>KJ/kg</t>
  </si>
  <si>
    <t>toe/bbl</t>
  </si>
  <si>
    <t>Select unit:</t>
  </si>
  <si>
    <t>kg/m3</t>
  </si>
  <si>
    <t>liter/ton</t>
  </si>
  <si>
    <t>barrel/ton</t>
  </si>
  <si>
    <t>toe/kl</t>
  </si>
  <si>
    <t>toe/m3</t>
  </si>
  <si>
    <t>toe/ton</t>
  </si>
  <si>
    <t>Stock level</t>
  </si>
  <si>
    <t xml:space="preserve">Food, beverages and tobacco       </t>
  </si>
  <si>
    <t xml:space="preserve">Pulp, paper and printing          </t>
  </si>
  <si>
    <t xml:space="preserve">Wood and wood products            </t>
  </si>
  <si>
    <t xml:space="preserve">Textiles and leather              </t>
  </si>
  <si>
    <t xml:space="preserve">Not elsewhere specified </t>
  </si>
  <si>
    <t xml:space="preserve">Commerce and public services        </t>
  </si>
  <si>
    <t>Transformation sector</t>
  </si>
  <si>
    <t>Energy sector</t>
  </si>
  <si>
    <t>Transport sector</t>
  </si>
  <si>
    <t>Industry sector</t>
  </si>
  <si>
    <t xml:space="preserve"> of which: Chemical (incl. petrochemical)</t>
  </si>
  <si>
    <t>Other sector</t>
  </si>
  <si>
    <t>By-product of natural gas liquefaction</t>
  </si>
  <si>
    <t>By-product of LNG regasification</t>
  </si>
  <si>
    <t>Output of gas-to-liquid plants</t>
  </si>
  <si>
    <t>Output of other transformation</t>
  </si>
  <si>
    <t>(+)3</t>
  </si>
  <si>
    <t>(+)4</t>
  </si>
  <si>
    <t>(+)5</t>
  </si>
  <si>
    <t>(+)6</t>
  </si>
  <si>
    <t>(+)7</t>
  </si>
  <si>
    <t>(+)8</t>
  </si>
  <si>
    <t>(+)10</t>
  </si>
  <si>
    <t>(-)11</t>
  </si>
  <si>
    <t>(-)12</t>
  </si>
  <si>
    <t>(-)13</t>
  </si>
  <si>
    <t>14</t>
  </si>
  <si>
    <t>15</t>
  </si>
  <si>
    <t>(+)16</t>
  </si>
  <si>
    <t>17</t>
  </si>
  <si>
    <t>(-)18</t>
  </si>
  <si>
    <t>19</t>
  </si>
  <si>
    <t>20</t>
  </si>
  <si>
    <t>21</t>
  </si>
  <si>
    <t>22</t>
  </si>
  <si>
    <t>23</t>
  </si>
  <si>
    <t>24</t>
  </si>
  <si>
    <t>25</t>
  </si>
  <si>
    <t>26</t>
  </si>
  <si>
    <t>Specific gravities or densities</t>
  </si>
  <si>
    <r>
      <t>Stock change (opening-closing stocks)</t>
    </r>
    <r>
      <rPr>
        <vertAlign val="superscript"/>
        <sz val="11"/>
        <rFont val="Times New Roman Baltic"/>
        <family val="1"/>
        <charset val="186"/>
      </rPr>
      <t xml:space="preserve"> </t>
    </r>
  </si>
  <si>
    <t>Supply of petroleum products (Table 2)</t>
  </si>
  <si>
    <t>Primary Oil</t>
    <phoneticPr fontId="2"/>
  </si>
  <si>
    <t>Petroleum Products</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</si>
  <si>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</si>
  <si>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</si>
  <si>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</si>
  <si>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</si>
  <si>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</si>
  <si>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</si>
  <si>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</si>
  <si>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</si>
  <si>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</si>
  <si>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</si>
  <si>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</si>
  <si>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</si>
  <si>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</si>
  <si>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W</t>
    <phoneticPr fontId="2"/>
  </si>
  <si>
    <t>X</t>
    <phoneticPr fontId="2"/>
  </si>
  <si>
    <t>Y</t>
    <phoneticPr fontId="2"/>
  </si>
  <si>
    <t>Z</t>
    <phoneticPr fontId="2"/>
  </si>
  <si>
    <t>APEC Economies</t>
    <phoneticPr fontId="2"/>
  </si>
  <si>
    <t xml:space="preserve">   Australia</t>
    <phoneticPr fontId="2"/>
  </si>
  <si>
    <t xml:space="preserve">   Brunei Darussalam</t>
    <phoneticPr fontId="2"/>
  </si>
  <si>
    <t xml:space="preserve">   Canada</t>
    <phoneticPr fontId="2"/>
  </si>
  <si>
    <t xml:space="preserve">   Chile</t>
    <phoneticPr fontId="2"/>
  </si>
  <si>
    <t xml:space="preserve">   China</t>
    <phoneticPr fontId="2"/>
  </si>
  <si>
    <t xml:space="preserve">   Hong Kong, China</t>
    <phoneticPr fontId="2"/>
  </si>
  <si>
    <t xml:space="preserve">   Indonesia</t>
    <phoneticPr fontId="2"/>
  </si>
  <si>
    <t xml:space="preserve">   Japan</t>
    <phoneticPr fontId="2"/>
  </si>
  <si>
    <t xml:space="preserve">   Republic of Korea</t>
    <phoneticPr fontId="2"/>
  </si>
  <si>
    <t xml:space="preserve">   Malaysia</t>
    <phoneticPr fontId="2"/>
  </si>
  <si>
    <t xml:space="preserve">   Mexico</t>
    <phoneticPr fontId="2"/>
  </si>
  <si>
    <t xml:space="preserve">   New Zealand</t>
    <phoneticPr fontId="2"/>
  </si>
  <si>
    <t xml:space="preserve">   Papua New Guinea</t>
    <phoneticPr fontId="2"/>
  </si>
  <si>
    <t xml:space="preserve">   Peru</t>
    <phoneticPr fontId="2"/>
  </si>
  <si>
    <t xml:space="preserve">   Philippines</t>
    <phoneticPr fontId="2"/>
  </si>
  <si>
    <t xml:space="preserve">   Russian Federation</t>
    <phoneticPr fontId="2"/>
  </si>
  <si>
    <t xml:space="preserve">   Singapore</t>
    <phoneticPr fontId="2"/>
  </si>
  <si>
    <t xml:space="preserve">   Chinese Taipei</t>
    <phoneticPr fontId="2"/>
  </si>
  <si>
    <t xml:space="preserve">   Thailand</t>
    <phoneticPr fontId="2"/>
  </si>
  <si>
    <t xml:space="preserve">   United States of America</t>
    <phoneticPr fontId="2"/>
  </si>
  <si>
    <t xml:space="preserve">   Viet Nam</t>
    <phoneticPr fontId="2"/>
  </si>
  <si>
    <t>ASEAN (non-APEC) economies</t>
    <phoneticPr fontId="2"/>
  </si>
  <si>
    <t xml:space="preserve">   Lao P.D.R</t>
    <phoneticPr fontId="2"/>
  </si>
  <si>
    <t xml:space="preserve">   Cambodia</t>
    <phoneticPr fontId="2"/>
  </si>
  <si>
    <t>Rest of the World</t>
    <phoneticPr fontId="2"/>
  </si>
  <si>
    <t xml:space="preserve">   Unknown</t>
    <phoneticPr fontId="2"/>
  </si>
  <si>
    <t>Total</t>
    <phoneticPr fontId="2"/>
  </si>
  <si>
    <t>Output of coal-to-liquid plants</t>
  </si>
  <si>
    <t xml:space="preserve">Stock change (opening-closing) </t>
  </si>
  <si>
    <t>(-)9</t>
  </si>
  <si>
    <t>Additives/ oxygenates</t>
  </si>
  <si>
    <t>Primary oil products</t>
    <phoneticPr fontId="2"/>
  </si>
  <si>
    <t>Secondary oil products</t>
    <phoneticPr fontId="2"/>
  </si>
  <si>
    <r>
      <t>FINAL ENERGY CONSUMPTION</t>
    </r>
    <r>
      <rPr>
        <b/>
        <vertAlign val="superscript"/>
        <sz val="11"/>
        <rFont val="Times New Roman"/>
        <family val="1"/>
      </rPr>
      <t xml:space="preserve"> </t>
    </r>
    <phoneticPr fontId="2"/>
  </si>
  <si>
    <t xml:space="preserve">    Heat plants </t>
  </si>
  <si>
    <t xml:space="preserve">    District cooling plants</t>
  </si>
  <si>
    <t>5</t>
  </si>
  <si>
    <t>6</t>
  </si>
  <si>
    <t>7</t>
  </si>
  <si>
    <t>8</t>
  </si>
  <si>
    <t>9</t>
  </si>
  <si>
    <t>10</t>
  </si>
  <si>
    <t>11</t>
  </si>
  <si>
    <t>12</t>
  </si>
  <si>
    <t>13</t>
  </si>
  <si>
    <t>16</t>
  </si>
  <si>
    <t>18</t>
  </si>
  <si>
    <t>27</t>
  </si>
  <si>
    <t>28</t>
  </si>
  <si>
    <t>29</t>
  </si>
  <si>
    <t xml:space="preserve">   Myanmar</t>
    <phoneticPr fontId="2"/>
  </si>
  <si>
    <t>Afghanistan</t>
  </si>
  <si>
    <t>Åland Islands</t>
  </si>
  <si>
    <t>Albania</t>
  </si>
  <si>
    <t>Algeria</t>
  </si>
  <si>
    <t>American Samoa</t>
  </si>
  <si>
    <t>Andorra</t>
  </si>
  <si>
    <t>Angola</t>
  </si>
  <si>
    <t>Anguilla</t>
  </si>
  <si>
    <t>Antarctica</t>
  </si>
  <si>
    <t>Antigua and Barbuda</t>
  </si>
  <si>
    <t>Argentina</t>
  </si>
  <si>
    <t>Armenia</t>
  </si>
  <si>
    <t>Aruba</t>
  </si>
  <si>
    <t>Austria</t>
  </si>
  <si>
    <t>Azerbaijan</t>
  </si>
  <si>
    <t>Bahamas</t>
  </si>
  <si>
    <t>Bahrain</t>
  </si>
  <si>
    <t>Bangladesh</t>
  </si>
  <si>
    <t>Barbados</t>
  </si>
  <si>
    <t>Belarus</t>
  </si>
  <si>
    <t>Belgium</t>
  </si>
  <si>
    <t>Belize</t>
  </si>
  <si>
    <t>Benin</t>
  </si>
  <si>
    <t>Bermuda</t>
  </si>
  <si>
    <t>Bhutan</t>
  </si>
  <si>
    <t>Bolivia, Plurinational State of</t>
  </si>
  <si>
    <t>Bonaire, Sint Eustatius and Saba</t>
  </si>
  <si>
    <t>Bosnia and Herzegovina</t>
  </si>
  <si>
    <t>Botswana</t>
  </si>
  <si>
    <t>Bouvet Island</t>
  </si>
  <si>
    <t>Brazil</t>
  </si>
  <si>
    <t>British Indian Ocean Territory</t>
  </si>
  <si>
    <t>Bulgaria</t>
  </si>
  <si>
    <t>Burkina Faso</t>
  </si>
  <si>
    <t>Burundi</t>
  </si>
  <si>
    <t>Cameroon</t>
  </si>
  <si>
    <t>Cape Verde</t>
  </si>
  <si>
    <t>Cayman Islands</t>
  </si>
  <si>
    <t>Central African Republic</t>
  </si>
  <si>
    <t>Chad</t>
  </si>
  <si>
    <t>Christmas Island</t>
  </si>
  <si>
    <t>Cocos (Keeling) Islands</t>
  </si>
  <si>
    <t>Colombia</t>
  </si>
  <si>
    <t>Comoros</t>
  </si>
  <si>
    <t>Congo</t>
  </si>
  <si>
    <t>Congo, the Democratic Republic of the</t>
  </si>
  <si>
    <t>Cook Islands</t>
  </si>
  <si>
    <t>Costa Rica</t>
  </si>
  <si>
    <t>Côte d'Ivoire</t>
  </si>
  <si>
    <t>Croatia</t>
  </si>
  <si>
    <t>Cuba</t>
  </si>
  <si>
    <t>Curaçao</t>
  </si>
  <si>
    <t>Cyprus</t>
  </si>
  <si>
    <t>Czech Republic</t>
  </si>
  <si>
    <t>Denmark</t>
  </si>
  <si>
    <t>Djibouti</t>
  </si>
  <si>
    <t>Dominica</t>
  </si>
  <si>
    <t>Dominican Republic</t>
  </si>
  <si>
    <t>Ecuador</t>
  </si>
  <si>
    <t>Egypt</t>
  </si>
  <si>
    <t>El Salvador</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</si>
  <si>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</si>
  <si>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</si>
  <si>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</si>
  <si>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</si>
  <si>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</si>
  <si>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</si>
  <si>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</si>
  <si>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</si>
  <si>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</si>
  <si>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</si>
  <si>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</si>
  <si>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</si>
  <si>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</si>
  <si>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</si>
  <si>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</si>
  <si>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</si>
  <si>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</si>
  <si>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</si>
  <si>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</si>
  <si>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</si>
  <si>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</si>
  <si>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</si>
  <si>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</si>
  <si>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</si>
  <si>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</si>
  <si>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</si>
  <si>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</si>
  <si>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</si>
  <si>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</si>
  <si>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</si>
  <si>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</si>
  <si>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</si>
  <si>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Hungary</t>
  </si>
  <si>
    <t>Iceland</t>
  </si>
  <si>
    <t>India</t>
  </si>
  <si>
    <t>Iran, Islamic Republic of</t>
  </si>
  <si>
    <t>Iraq</t>
  </si>
  <si>
    <t>Ireland</t>
  </si>
  <si>
    <t>Isle of Man</t>
  </si>
  <si>
    <t>Israel</t>
  </si>
  <si>
    <t>Italy</t>
  </si>
  <si>
    <t>Jamaica</t>
  </si>
  <si>
    <t>Jersey</t>
  </si>
  <si>
    <t>Jordan</t>
  </si>
  <si>
    <t>Kazakhstan</t>
  </si>
  <si>
    <t>Kenya</t>
  </si>
  <si>
    <t>Kiribati</t>
  </si>
  <si>
    <t>Korea, Democratic People's Republic of</t>
  </si>
  <si>
    <t>Kuwait</t>
  </si>
  <si>
    <t>Kyrgyzstan</t>
  </si>
  <si>
    <t>Latvia</t>
  </si>
  <si>
    <t>Lebanon</t>
  </si>
  <si>
    <t>Lesotho</t>
  </si>
  <si>
    <t>Liberia</t>
  </si>
  <si>
    <t>Libya</t>
  </si>
  <si>
    <t>Liechtenstein</t>
  </si>
  <si>
    <t>Lithuania</t>
  </si>
  <si>
    <t>Luxembourg</t>
  </si>
  <si>
    <t>Macao</t>
  </si>
  <si>
    <t>Macedonia, the Former Yugoslav Republic of</t>
  </si>
  <si>
    <t>Madagascar</t>
  </si>
  <si>
    <t>Malawi</t>
  </si>
  <si>
    <t>Maldives</t>
  </si>
  <si>
    <t>Mali</t>
  </si>
  <si>
    <t>Malta</t>
  </si>
  <si>
    <t>Marshall Islands</t>
  </si>
  <si>
    <t>Martinique</t>
  </si>
  <si>
    <t>Mauritania</t>
  </si>
  <si>
    <t>Mauritius</t>
  </si>
  <si>
    <t>Mayotte</t>
  </si>
  <si>
    <t>Micronesia, Federated States of</t>
  </si>
  <si>
    <t>Moldova, Republic of</t>
  </si>
  <si>
    <t>Monaco</t>
  </si>
  <si>
    <t>Mongolia</t>
  </si>
  <si>
    <t>Montenegro</t>
  </si>
  <si>
    <t>Montserrat</t>
  </si>
  <si>
    <t>Morocco</t>
  </si>
  <si>
    <t>Mozambique</t>
  </si>
  <si>
    <t>Namibia</t>
  </si>
  <si>
    <t>Nauru</t>
  </si>
  <si>
    <t>Nepal</t>
  </si>
  <si>
    <t>Netherlands</t>
  </si>
  <si>
    <t>New Caledonia</t>
  </si>
  <si>
    <t>Nicaragua</t>
  </si>
  <si>
    <t>Niger</t>
  </si>
  <si>
    <t>Nigeria</t>
  </si>
  <si>
    <t>Niue</t>
  </si>
  <si>
    <t>Norfolk Island</t>
  </si>
  <si>
    <t>Northern Mariana Islands</t>
  </si>
  <si>
    <t>Norway</t>
  </si>
  <si>
    <t>Oman</t>
  </si>
  <si>
    <t>Pakistan</t>
  </si>
  <si>
    <t>Palau</t>
  </si>
  <si>
    <t>Palestine, State of</t>
  </si>
  <si>
    <t>Panama</t>
  </si>
  <si>
    <t>Paraguay</t>
  </si>
  <si>
    <t>Pitcairn</t>
  </si>
  <si>
    <t>Poland</t>
  </si>
  <si>
    <t>Portugal</t>
  </si>
  <si>
    <t>Puerto Rico</t>
  </si>
  <si>
    <t>Qatar</t>
  </si>
  <si>
    <t>Réunion</t>
  </si>
  <si>
    <t>Romania</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</si>
  <si>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</si>
  <si>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</si>
  <si>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</si>
  <si>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</si>
  <si>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</si>
  <si>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</si>
  <si>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</si>
  <si>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</si>
  <si>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</si>
  <si>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</si>
  <si>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</si>
  <si>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</si>
  <si>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</si>
  <si>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</si>
  <si>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</si>
  <si>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</si>
  <si>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Sint Maarten (Dutch part)</t>
  </si>
  <si>
    <t>Slovakia</t>
  </si>
  <si>
    <t>Slovenia</t>
  </si>
  <si>
    <t>Solomon Islands</t>
  </si>
  <si>
    <t>Somalia</t>
  </si>
  <si>
    <t>South Africa</t>
  </si>
  <si>
    <t>South Georgia and the South Sandwich Islands</t>
  </si>
  <si>
    <t>South Sudan</t>
  </si>
  <si>
    <t>Spain</t>
  </si>
  <si>
    <t>Sri Lanka</t>
  </si>
  <si>
    <t>Sudan</t>
  </si>
  <si>
    <t>Suriname</t>
  </si>
  <si>
    <t>Svalbard and Jan Mayen</t>
  </si>
  <si>
    <t>Swaziland</t>
  </si>
  <si>
    <t>Sweden</t>
  </si>
  <si>
    <t>Switzerland</t>
  </si>
  <si>
    <t>Syrian Arab Republic</t>
  </si>
  <si>
    <t>Tajikistan</t>
  </si>
  <si>
    <t>Tanzania, United Republic of</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</si>
  <si>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</si>
  <si>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</si>
  <si>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</si>
  <si>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</si>
  <si>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</si>
  <si>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</si>
  <si>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</si>
  <si>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</si>
  <si>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</si>
  <si>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</si>
  <si>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</si>
  <si>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</si>
  <si>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</si>
  <si>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</si>
  <si>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Uruguay</t>
  </si>
  <si>
    <t>Uzbekistan</t>
  </si>
  <si>
    <t>Vanuatu</t>
  </si>
  <si>
    <t>Venezuela, Bolivarian Republic of</t>
  </si>
  <si>
    <t>Virgin Islands, British</t>
  </si>
  <si>
    <t>Virgin Islands, U.S.</t>
  </si>
  <si>
    <t>Wallis and Futuna</t>
  </si>
  <si>
    <t>Western Sahara</t>
  </si>
  <si>
    <t>Yemen</t>
  </si>
  <si>
    <t>Zambia</t>
  </si>
  <si>
    <t>Zimbabwe</t>
  </si>
  <si>
    <t>APEC-ASEAN Joint Format for Annual Oil Data</t>
  </si>
  <si>
    <t>Imports by Origin</t>
  </si>
  <si>
    <t>Exports by destination</t>
  </si>
  <si>
    <t>Energy Statistics and Training Office (ESTO)</t>
  </si>
  <si>
    <r>
      <t xml:space="preserve">Please send accomplished questionnaire to: </t>
    </r>
    <r>
      <rPr>
        <b/>
        <u/>
        <sz val="11"/>
        <rFont val="Times New Roman"/>
        <family val="1"/>
      </rPr>
      <t>esto@aperc.or.jp</t>
    </r>
  </si>
  <si>
    <t>Asia Pacific Energy Research Centre (APERC)</t>
  </si>
  <si>
    <t>The Coordinating Agency for Expert Group on Energy Data Analysis (EGEDA)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</si>
</sst>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quot; &quot;"/>
    <numFmt numFmtId="166" formatCode="@&quot;  &quot;"/>
    <numFmt numFmtId="167" formatCode="0_);[Red]\(0\)"/>
    <numFmt numFmtId="168" formatCode="0.000"/>
    <numFmt numFmtId="169" formatCode="#,##0.0_);[Red]\(#,##0.0\)"/>
    <numFmt numFmtId="170" formatCode="#,##0_ "/>
  </numFmts>
  <fonts count="35">
    <font>
      <sz val="11"/>
      <name val="ＭＳ Ｐゴシック"/>
      <family val="3"/>
      <charset val="128"/>
    </font>
    <font>
      <sz val="11"/>
      <name val="ＭＳ Ｐゴシック"/>
      <family val="3"/>
      <charset val="128"/>
    </font>
    <font>
      <sz val="6"/>
      <name val="ＭＳ Ｐゴシック"/>
      <family val="3"/>
      <charset val="128"/>
    </font>
    <font>
      <sz val="9"/>
      <name val="Arial"/>
      <family val="2"/>
    </font>
    <font>
      <sz val="8"/>
      <name val="Times New Roman"/>
      <family val="1"/>
    </font>
    <font>
      <b/>
      <sz val="8"/>
      <color indexed="81"/>
      <name val="Tahoma"/>
      <family val="2"/>
    </font>
    <font>
      <sz val="8"/>
      <color indexed="81"/>
      <name val="Tahoma"/>
      <family val="2"/>
    </font>
    <font>
      <i/>
      <sz val="11"/>
      <name val="Times New Roman"/>
      <family val="1"/>
    </font>
    <font>
      <sz val="11"/>
      <name val="Times New Roman"/>
      <family val="1"/>
    </font>
    <font>
      <sz val="11"/>
      <name val="Times New Roman Baltic"/>
      <family val="1"/>
      <charset val="186"/>
    </font>
    <font>
      <b/>
      <sz val="20"/>
      <name val="Times New Roman Baltic"/>
      <family val="1"/>
      <charset val="186"/>
    </font>
    <font>
      <i/>
      <sz val="11"/>
      <name val="Times New Roman Baltic"/>
      <family val="1"/>
      <charset val="186"/>
    </font>
    <font>
      <b/>
      <sz val="11"/>
      <name val="Times New Roman Baltic"/>
      <family val="1"/>
      <charset val="186"/>
    </font>
    <font>
      <vertAlign val="superscript"/>
      <sz val="11"/>
      <name val="Times New Roman Baltic"/>
      <family val="1"/>
      <charset val="186"/>
    </font>
    <font>
      <b/>
      <vertAlign val="superscript"/>
      <sz val="11"/>
      <name val="Times New Roman Baltic"/>
      <family val="1"/>
      <charset val="186"/>
    </font>
    <font>
      <sz val="11"/>
      <name val="ＭＳ Ｐゴシック"/>
      <family val="3"/>
      <charset val="128"/>
    </font>
    <font>
      <b/>
      <sz val="11"/>
      <name val="ＭＳ Ｐゴシック"/>
      <family val="3"/>
      <charset val="128"/>
    </font>
    <font>
      <sz val="11"/>
      <name val="ＭＳ Ｐゴシック"/>
      <family val="3"/>
      <charset val="128"/>
    </font>
    <font>
      <b/>
      <sz val="11"/>
      <name val="Times New Roman"/>
      <family val="1"/>
    </font>
    <font>
      <b/>
      <vertAlign val="superscript"/>
      <sz val="11"/>
      <name val="Times New Roman"/>
      <family val="1"/>
    </font>
    <font>
      <b/>
      <sz val="11"/>
      <color indexed="10"/>
      <name val="Times New Roman Baltic"/>
      <family val="1"/>
      <charset val="186"/>
    </font>
    <font>
      <sz val="11"/>
      <color indexed="10"/>
      <name val="Times New Roman Baltic"/>
      <family val="1"/>
      <charset val="186"/>
    </font>
    <font>
      <b/>
      <sz val="20"/>
      <name val="Times New Roman"/>
      <family val="1"/>
    </font>
    <font>
      <b/>
      <sz val="12"/>
      <color indexed="8"/>
      <name val="Times New Roman"/>
      <family val="1"/>
    </font>
    <font>
      <b/>
      <sz val="12"/>
      <name val="Times New Roman"/>
      <family val="1"/>
    </font>
    <font>
      <sz val="9"/>
      <name val="Times New Roman"/>
      <family val="1"/>
    </font>
    <font>
      <b/>
      <u/>
      <sz val="11"/>
      <name val="Times New Roman"/>
      <family val="1"/>
    </font>
    <font>
      <b/>
      <sz val="10"/>
      <name val="Times New Roman"/>
      <family val="1"/>
    </font>
    <font>
      <b/>
      <sz val="11"/>
      <name val="Times New Roman Baltic"/>
    </font>
    <font>
      <sz val="11"/>
      <color theme="5" tint="-0.249977111117893"/>
      <name val="Times New Roman Baltic"/>
      <family val="1"/>
      <charset val="186"/>
    </font>
    <font>
      <vertAlign val="superscript"/>
      <sz val="11"/>
      <name val="Times New Roman"/>
      <family val="1"/>
    </font>
    <font>
      <b/>
      <i/>
      <sz val="11"/>
      <color rgb="FF0070C0"/>
      <name val="Times New Roman Baltic"/>
    </font>
    <font>
      <b/>
      <sz val="20"/>
      <name val="Times New Roman Baltic"/>
    </font>
    <font>
      <sz val="11"/>
      <name val="Times New Roman Baltic"/>
    </font>
    <font>
      <b/>
      <sz val="11"/>
      <color rgb="FF0000FF"/>
      <name val="Times New Roman"/>
      <family val="1"/>
    </font>
  </fonts>
  <fills count="13">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indexed="49"/>
        <bgColor indexed="64"/>
      </patternFill>
    </fill>
    <fill>
      <patternFill patternType="solid">
        <fgColor indexed="43"/>
        <bgColor indexed="64"/>
      </patternFill>
    </fill>
    <fill>
      <patternFill patternType="solid">
        <fgColor indexed="55"/>
        <bgColor indexed="64"/>
      </patternFill>
    </fill>
    <fill>
      <patternFill patternType="solid">
        <fgColor indexed="42"/>
        <bgColor indexed="64"/>
      </patternFill>
    </fill>
    <fill>
      <patternFill patternType="solid">
        <fgColor indexed="47"/>
        <bgColor indexed="64"/>
      </patternFill>
    </fill>
    <fill>
      <patternFill patternType="solid">
        <fgColor theme="0" tint="-0.499984740745262"/>
        <bgColor indexed="64"/>
      </patternFill>
    </fill>
    <fill>
      <patternFill patternType="solid">
        <fgColor rgb="FFFFFF99"/>
        <bgColor indexed="64"/>
      </patternFill>
    </fill>
    <fill>
      <patternFill patternType="solid">
        <fgColor theme="1" tint="0.34998626667073579"/>
        <bgColor indexed="64"/>
      </patternFill>
    </fill>
    <fill>
      <patternFill patternType="solid">
        <fgColor rgb="FFFFCCFF"/>
        <bgColor indexed="64"/>
      </patternFill>
    </fill>
  </fills>
  <borders count="108">
    <border>
      <left/>
      <right/>
      <top/>
      <bottom/>
      <diagonal/>
    </border>
    <border>
      <left/>
      <right style="double">
        <color indexed="64"/>
      </right>
      <top/>
      <bottom/>
      <diagonal/>
    </border>
    <border>
      <left/>
      <right/>
      <top style="double">
        <color indexed="64"/>
      </top>
      <bottom/>
      <diagonal/>
    </border>
    <border>
      <left style="thin">
        <color indexed="64"/>
      </left>
      <right/>
      <top style="double">
        <color indexed="64"/>
      </top>
      <bottom/>
      <diagonal/>
    </border>
    <border>
      <left style="thin">
        <color indexed="64"/>
      </left>
      <right style="double">
        <color indexed="64"/>
      </right>
      <top style="double">
        <color indexed="64"/>
      </top>
      <bottom/>
      <diagonal/>
    </border>
    <border>
      <left style="thin">
        <color indexed="64"/>
      </left>
      <right/>
      <top/>
      <bottom/>
      <diagonal/>
    </border>
    <border>
      <left style="thin">
        <color indexed="64"/>
      </left>
      <right style="double">
        <color indexed="64"/>
      </right>
      <top/>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style="thin">
        <color indexed="64"/>
      </bottom>
      <diagonal/>
    </border>
    <border>
      <left/>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diagonal/>
    </border>
    <border>
      <left/>
      <right style="double">
        <color indexed="64"/>
      </right>
      <top style="double">
        <color indexed="64"/>
      </top>
      <bottom/>
      <diagonal/>
    </border>
    <border>
      <left style="thin">
        <color indexed="64"/>
      </left>
      <right style="thin">
        <color indexed="64"/>
      </right>
      <top/>
      <bottom/>
      <diagonal/>
    </border>
    <border>
      <left/>
      <right style="thin">
        <color indexed="64"/>
      </right>
      <top/>
      <bottom/>
      <diagonal/>
    </border>
    <border>
      <left/>
      <right style="double">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top/>
      <bottom/>
      <diagonal/>
    </border>
    <border>
      <left style="thin">
        <color indexed="64"/>
      </left>
      <right style="double">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style="double">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double">
        <color indexed="64"/>
      </top>
      <bottom style="thin">
        <color indexed="64"/>
      </bottom>
      <diagonal/>
    </border>
  </borders>
  <cellStyleXfs count="4">
    <xf numFmtId="0" fontId="0" fillId="0" borderId="0"/>
    <xf numFmtId="0" fontId="1" fillId="0" borderId="0">
      <alignment vertical="center"/>
    </xf>
    <xf numFmtId="0" fontId="3" fillId="0" borderId="0"/>
    <xf numFmtId="164" fontId="1" fillId="0" borderId="0" applyFont="0" applyFill="0" applyBorder="0" applyAlignment="0" applyProtection="0"/>
  </cellStyleXfs>
  <cellXfs count="524">
    <xf numFmtId="0" fontId="0" fillId="0" borderId="0" xfId="0"/>
    <xf numFmtId="3" fontId="4" fillId="0" borderId="0" xfId="2" applyNumberFormat="1" applyFont="1"/>
    <xf numFmtId="0" fontId="9" fillId="0" borderId="0" xfId="2" applyFont="1"/>
    <xf numFmtId="0" fontId="9" fillId="0" borderId="1" xfId="2" applyFont="1" applyBorder="1" applyAlignment="1">
      <alignment horizontal="center"/>
    </xf>
    <xf numFmtId="0" fontId="9" fillId="0" borderId="7" xfId="2" applyFont="1" applyBorder="1"/>
    <xf numFmtId="0" fontId="9" fillId="0" borderId="8" xfId="2" applyFont="1" applyBorder="1" applyAlignment="1">
      <alignment horizontal="center"/>
    </xf>
    <xf numFmtId="49" fontId="9" fillId="0" borderId="9" xfId="2" applyNumberFormat="1" applyFont="1" applyBorder="1" applyAlignment="1">
      <alignment horizontal="centerContinuous"/>
    </xf>
    <xf numFmtId="49" fontId="9" fillId="0" borderId="10" xfId="2" applyNumberFormat="1" applyFont="1" applyBorder="1" applyAlignment="1">
      <alignment horizontal="centerContinuous"/>
    </xf>
    <xf numFmtId="49" fontId="9" fillId="0" borderId="11" xfId="2" applyNumberFormat="1" applyFont="1" applyBorder="1" applyAlignment="1">
      <alignment horizontal="centerContinuous"/>
    </xf>
    <xf numFmtId="0" fontId="9" fillId="0" borderId="12" xfId="2" applyFont="1" applyBorder="1"/>
    <xf numFmtId="0" fontId="9" fillId="0" borderId="15" xfId="2" applyFont="1" applyBorder="1"/>
    <xf numFmtId="0" fontId="9" fillId="0" borderId="16" xfId="2" applyFont="1" applyBorder="1"/>
    <xf numFmtId="0" fontId="9" fillId="0" borderId="17" xfId="2" applyFont="1" applyBorder="1"/>
    <xf numFmtId="0" fontId="9" fillId="0" borderId="18" xfId="2" applyFont="1" applyBorder="1"/>
    <xf numFmtId="49" fontId="9" fillId="0" borderId="19" xfId="2" applyNumberFormat="1" applyFont="1" applyBorder="1" applyAlignment="1">
      <alignment horizontal="center"/>
    </xf>
    <xf numFmtId="3" fontId="9" fillId="0" borderId="20" xfId="2" applyNumberFormat="1" applyFont="1" applyBorder="1" applyProtection="1">
      <protection locked="0"/>
    </xf>
    <xf numFmtId="3" fontId="9" fillId="0" borderId="21" xfId="2" applyNumberFormat="1" applyFont="1" applyBorder="1" applyProtection="1">
      <protection locked="0"/>
    </xf>
    <xf numFmtId="3" fontId="9" fillId="0" borderId="19" xfId="2" applyNumberFormat="1" applyFont="1" applyBorder="1" applyProtection="1">
      <protection locked="0"/>
    </xf>
    <xf numFmtId="0" fontId="9" fillId="0" borderId="22" xfId="2" applyFont="1" applyBorder="1"/>
    <xf numFmtId="0" fontId="9" fillId="0" borderId="9" xfId="2" applyFont="1" applyBorder="1"/>
    <xf numFmtId="49" fontId="9" fillId="0" borderId="11" xfId="2" applyNumberFormat="1" applyFont="1" applyBorder="1" applyAlignment="1">
      <alignment horizontal="center"/>
    </xf>
    <xf numFmtId="0" fontId="12" fillId="0" borderId="0" xfId="2" applyFont="1"/>
    <xf numFmtId="0" fontId="9" fillId="0" borderId="0" xfId="2" applyFont="1" applyAlignment="1">
      <alignment horizontal="center"/>
    </xf>
    <xf numFmtId="0" fontId="9" fillId="0" borderId="23" xfId="2" applyFont="1" applyBorder="1"/>
    <xf numFmtId="0" fontId="9" fillId="0" borderId="24" xfId="2" quotePrefix="1" applyFont="1" applyBorder="1"/>
    <xf numFmtId="165" fontId="9" fillId="0" borderId="14" xfId="2" applyNumberFormat="1" applyFont="1" applyBorder="1" applyAlignment="1">
      <alignment horizontal="center"/>
    </xf>
    <xf numFmtId="0" fontId="9" fillId="0" borderId="25" xfId="2" applyFont="1" applyBorder="1" applyAlignment="1">
      <alignment horizontal="left"/>
    </xf>
    <xf numFmtId="0" fontId="9" fillId="0" borderId="26" xfId="2" quotePrefix="1" applyFont="1" applyBorder="1"/>
    <xf numFmtId="165" fontId="9" fillId="0" borderId="11" xfId="2" applyNumberFormat="1" applyFont="1" applyBorder="1" applyAlignment="1">
      <alignment horizontal="center"/>
    </xf>
    <xf numFmtId="0" fontId="9" fillId="0" borderId="2" xfId="2" quotePrefix="1" applyFont="1" applyBorder="1"/>
    <xf numFmtId="3" fontId="9" fillId="0" borderId="27" xfId="2" applyNumberFormat="1" applyFont="1" applyBorder="1" applyProtection="1">
      <protection locked="0"/>
    </xf>
    <xf numFmtId="0" fontId="9" fillId="0" borderId="29" xfId="2" applyFont="1" applyBorder="1"/>
    <xf numFmtId="165" fontId="9" fillId="0" borderId="19" xfId="2" applyNumberFormat="1" applyFont="1" applyBorder="1" applyAlignment="1">
      <alignment horizontal="center"/>
    </xf>
    <xf numFmtId="3" fontId="9" fillId="0" borderId="30" xfId="2" applyNumberFormat="1" applyFont="1" applyBorder="1" applyProtection="1">
      <protection locked="0"/>
    </xf>
    <xf numFmtId="3" fontId="9" fillId="0" borderId="31" xfId="2" applyNumberFormat="1" applyFont="1" applyBorder="1" applyProtection="1">
      <protection locked="0"/>
    </xf>
    <xf numFmtId="3" fontId="9" fillId="0" borderId="32" xfId="2" applyNumberFormat="1" applyFont="1" applyBorder="1" applyProtection="1">
      <protection locked="0"/>
    </xf>
    <xf numFmtId="3" fontId="9" fillId="0" borderId="10" xfId="2" applyNumberFormat="1" applyFont="1" applyBorder="1" applyProtection="1">
      <protection locked="0"/>
    </xf>
    <xf numFmtId="0" fontId="9" fillId="0" borderId="33" xfId="2" applyFont="1" applyBorder="1"/>
    <xf numFmtId="0" fontId="9" fillId="0" borderId="34" xfId="2" applyFont="1" applyBorder="1"/>
    <xf numFmtId="165" fontId="9" fillId="0" borderId="35" xfId="2" applyNumberFormat="1" applyFont="1" applyBorder="1" applyAlignment="1">
      <alignment horizontal="center"/>
    </xf>
    <xf numFmtId="0" fontId="9" fillId="0" borderId="1" xfId="2" applyFont="1" applyBorder="1"/>
    <xf numFmtId="0" fontId="9" fillId="0" borderId="0" xfId="2" applyFont="1" applyAlignment="1">
      <alignment horizontal="left"/>
    </xf>
    <xf numFmtId="49" fontId="9" fillId="0" borderId="0" xfId="2" applyNumberFormat="1" applyFont="1" applyAlignment="1">
      <alignment horizontal="left"/>
    </xf>
    <xf numFmtId="0" fontId="9" fillId="0" borderId="8" xfId="2" applyFont="1" applyBorder="1"/>
    <xf numFmtId="49" fontId="9" fillId="0" borderId="32" xfId="2" applyNumberFormat="1" applyFont="1" applyBorder="1" applyAlignment="1">
      <alignment horizontal="centerContinuous"/>
    </xf>
    <xf numFmtId="49" fontId="9" fillId="0" borderId="31" xfId="2" applyNumberFormat="1" applyFont="1" applyBorder="1" applyAlignment="1">
      <alignment horizontal="centerContinuous"/>
    </xf>
    <xf numFmtId="49" fontId="9" fillId="0" borderId="9" xfId="2" applyNumberFormat="1" applyFont="1" applyBorder="1" applyAlignment="1">
      <alignment horizontal="center"/>
    </xf>
    <xf numFmtId="49" fontId="9" fillId="0" borderId="10" xfId="2" applyNumberFormat="1" applyFont="1" applyBorder="1" applyAlignment="1">
      <alignment horizontal="center"/>
    </xf>
    <xf numFmtId="0" fontId="9" fillId="0" borderId="43" xfId="2" applyFont="1" applyBorder="1" applyAlignment="1">
      <alignment horizontal="center"/>
    </xf>
    <xf numFmtId="3" fontId="9" fillId="0" borderId="0" xfId="2" applyNumberFormat="1" applyFont="1"/>
    <xf numFmtId="0" fontId="12" fillId="0" borderId="15" xfId="2" applyFont="1" applyBorder="1"/>
    <xf numFmtId="3" fontId="9" fillId="0" borderId="44" xfId="2" applyNumberFormat="1" applyFont="1" applyBorder="1" applyProtection="1">
      <protection locked="0"/>
    </xf>
    <xf numFmtId="166" fontId="9" fillId="0" borderId="19" xfId="2" applyNumberFormat="1" applyFont="1" applyBorder="1" applyAlignment="1">
      <alignment horizontal="right"/>
    </xf>
    <xf numFmtId="0" fontId="9" fillId="0" borderId="45" xfId="2" applyFont="1" applyBorder="1"/>
    <xf numFmtId="3" fontId="9" fillId="0" borderId="46" xfId="2" applyNumberFormat="1" applyFont="1" applyBorder="1" applyProtection="1">
      <protection locked="0"/>
    </xf>
    <xf numFmtId="3" fontId="9" fillId="0" borderId="47" xfId="2" applyNumberFormat="1" applyFont="1" applyBorder="1" applyProtection="1">
      <protection locked="0"/>
    </xf>
    <xf numFmtId="0" fontId="9" fillId="0" borderId="48" xfId="2" applyFont="1" applyBorder="1"/>
    <xf numFmtId="166" fontId="9" fillId="0" borderId="28" xfId="2" applyNumberFormat="1" applyFont="1" applyBorder="1" applyAlignment="1">
      <alignment horizontal="right"/>
    </xf>
    <xf numFmtId="3" fontId="9" fillId="0" borderId="49" xfId="2" applyNumberFormat="1" applyFont="1" applyBorder="1" applyProtection="1">
      <protection locked="0"/>
    </xf>
    <xf numFmtId="3" fontId="9" fillId="0" borderId="50" xfId="2" applyNumberFormat="1" applyFont="1" applyBorder="1" applyProtection="1">
      <protection locked="0"/>
    </xf>
    <xf numFmtId="3" fontId="9" fillId="0" borderId="28" xfId="2" applyNumberFormat="1" applyFont="1" applyBorder="1" applyProtection="1">
      <protection locked="0"/>
    </xf>
    <xf numFmtId="166" fontId="9" fillId="0" borderId="42" xfId="2" applyNumberFormat="1" applyFont="1" applyBorder="1" applyAlignment="1">
      <alignment horizontal="right"/>
    </xf>
    <xf numFmtId="0" fontId="18" fillId="0" borderId="56" xfId="2" applyFont="1" applyBorder="1"/>
    <xf numFmtId="0" fontId="18" fillId="0" borderId="15" xfId="2" applyFont="1" applyBorder="1"/>
    <xf numFmtId="0" fontId="8" fillId="0" borderId="17" xfId="2" applyFont="1" applyBorder="1"/>
    <xf numFmtId="0" fontId="8" fillId="0" borderId="48" xfId="2" applyFont="1" applyBorder="1"/>
    <xf numFmtId="0" fontId="8" fillId="0" borderId="22" xfId="2" applyFont="1" applyBorder="1"/>
    <xf numFmtId="0" fontId="18" fillId="0" borderId="12" xfId="2" applyFont="1" applyBorder="1"/>
    <xf numFmtId="0" fontId="7" fillId="0" borderId="17" xfId="2" applyFont="1" applyBorder="1"/>
    <xf numFmtId="0" fontId="9" fillId="0" borderId="0" xfId="2" applyFont="1" applyAlignment="1">
      <alignment horizontal="centerContinuous"/>
    </xf>
    <xf numFmtId="0" fontId="11" fillId="0" borderId="0" xfId="2" applyFont="1" applyAlignment="1">
      <alignment horizontal="right"/>
    </xf>
    <xf numFmtId="165" fontId="9" fillId="0" borderId="42" xfId="2" quotePrefix="1" applyNumberFormat="1" applyFont="1" applyBorder="1" applyAlignment="1">
      <alignment horizontal="center"/>
    </xf>
    <xf numFmtId="165" fontId="9" fillId="0" borderId="19" xfId="2" quotePrefix="1" applyNumberFormat="1" applyFont="1" applyBorder="1" applyAlignment="1">
      <alignment horizontal="center"/>
    </xf>
    <xf numFmtId="165" fontId="9" fillId="0" borderId="11" xfId="2" quotePrefix="1" applyNumberFormat="1" applyFont="1" applyBorder="1" applyAlignment="1">
      <alignment horizontal="center"/>
    </xf>
    <xf numFmtId="0" fontId="9" fillId="0" borderId="7" xfId="2" quotePrefix="1" applyFont="1" applyBorder="1" applyAlignment="1">
      <alignment horizontal="left"/>
    </xf>
    <xf numFmtId="166" fontId="9" fillId="0" borderId="58" xfId="2" applyNumberFormat="1" applyFont="1" applyBorder="1" applyAlignment="1">
      <alignment horizontal="right"/>
    </xf>
    <xf numFmtId="3" fontId="9" fillId="0" borderId="53" xfId="2" applyNumberFormat="1" applyFont="1" applyBorder="1" applyProtection="1">
      <protection locked="0"/>
    </xf>
    <xf numFmtId="3" fontId="9" fillId="0" borderId="58" xfId="2" applyNumberFormat="1" applyFont="1" applyBorder="1" applyProtection="1">
      <protection locked="0"/>
    </xf>
    <xf numFmtId="166" fontId="9" fillId="0" borderId="11" xfId="2" applyNumberFormat="1" applyFont="1" applyBorder="1" applyAlignment="1">
      <alignment horizontal="right"/>
    </xf>
    <xf numFmtId="3" fontId="9" fillId="3" borderId="55" xfId="2" applyNumberFormat="1" applyFont="1" applyFill="1" applyBorder="1"/>
    <xf numFmtId="3" fontId="9" fillId="3" borderId="11" xfId="2" applyNumberFormat="1" applyFont="1" applyFill="1" applyBorder="1"/>
    <xf numFmtId="3" fontId="9" fillId="0" borderId="59" xfId="2" applyNumberFormat="1" applyFont="1" applyBorder="1"/>
    <xf numFmtId="3" fontId="12" fillId="5" borderId="19" xfId="2" applyNumberFormat="1" applyFont="1" applyFill="1" applyBorder="1"/>
    <xf numFmtId="3" fontId="12" fillId="5" borderId="42" xfId="2" applyNumberFormat="1" applyFont="1" applyFill="1" applyBorder="1"/>
    <xf numFmtId="3" fontId="12" fillId="5" borderId="11" xfId="2" applyNumberFormat="1" applyFont="1" applyFill="1" applyBorder="1"/>
    <xf numFmtId="3" fontId="12" fillId="5" borderId="60" xfId="2" applyNumberFormat="1" applyFont="1" applyFill="1" applyBorder="1"/>
    <xf numFmtId="3" fontId="12" fillId="5" borderId="57" xfId="2" applyNumberFormat="1" applyFont="1" applyFill="1" applyBorder="1"/>
    <xf numFmtId="3" fontId="12" fillId="5" borderId="54" xfId="2" applyNumberFormat="1" applyFont="1" applyFill="1" applyBorder="1"/>
    <xf numFmtId="3" fontId="12" fillId="5" borderId="28" xfId="2" applyNumberFormat="1" applyFont="1" applyFill="1" applyBorder="1"/>
    <xf numFmtId="3" fontId="12" fillId="5" borderId="58" xfId="2" applyNumberFormat="1" applyFont="1" applyFill="1" applyBorder="1"/>
    <xf numFmtId="3" fontId="12" fillId="5" borderId="41" xfId="2" applyNumberFormat="1" applyFont="1" applyFill="1" applyBorder="1"/>
    <xf numFmtId="3" fontId="9" fillId="0" borderId="61" xfId="2" applyNumberFormat="1" applyFont="1" applyBorder="1" applyProtection="1">
      <protection locked="0"/>
    </xf>
    <xf numFmtId="3" fontId="9" fillId="0" borderId="62" xfId="2" applyNumberFormat="1" applyFont="1" applyBorder="1" applyProtection="1">
      <protection locked="0"/>
    </xf>
    <xf numFmtId="0" fontId="9" fillId="0" borderId="20" xfId="2" applyFont="1" applyBorder="1" applyProtection="1">
      <protection locked="0"/>
    </xf>
    <xf numFmtId="0" fontId="9" fillId="0" borderId="31" xfId="2" applyFont="1" applyBorder="1" applyProtection="1">
      <protection locked="0"/>
    </xf>
    <xf numFmtId="0" fontId="9" fillId="0" borderId="32" xfId="2" applyFont="1" applyBorder="1" applyProtection="1">
      <protection locked="0"/>
    </xf>
    <xf numFmtId="0" fontId="9" fillId="3" borderId="63" xfId="2" applyFont="1" applyFill="1" applyBorder="1"/>
    <xf numFmtId="0" fontId="9" fillId="0" borderId="63" xfId="2" applyFont="1" applyBorder="1" applyProtection="1">
      <protection locked="0"/>
    </xf>
    <xf numFmtId="0" fontId="9" fillId="0" borderId="13" xfId="2" applyFont="1" applyBorder="1" applyProtection="1">
      <protection locked="0"/>
    </xf>
    <xf numFmtId="0" fontId="9" fillId="3" borderId="64" xfId="2" applyFont="1" applyFill="1" applyBorder="1"/>
    <xf numFmtId="0" fontId="9" fillId="0" borderId="14" xfId="2" applyFont="1" applyBorder="1" applyProtection="1">
      <protection locked="0"/>
    </xf>
    <xf numFmtId="0" fontId="9" fillId="0" borderId="21" xfId="2" applyFont="1" applyBorder="1" applyProtection="1">
      <protection locked="0"/>
    </xf>
    <xf numFmtId="0" fontId="9" fillId="0" borderId="30" xfId="2" applyFont="1" applyBorder="1" applyProtection="1">
      <protection locked="0"/>
    </xf>
    <xf numFmtId="0" fontId="9" fillId="0" borderId="19" xfId="2" applyFont="1" applyBorder="1" applyProtection="1">
      <protection locked="0"/>
    </xf>
    <xf numFmtId="0" fontId="9" fillId="0" borderId="10" xfId="2" applyFont="1" applyBorder="1" applyProtection="1">
      <protection locked="0"/>
    </xf>
    <xf numFmtId="0" fontId="9" fillId="0" borderId="11" xfId="2" applyFont="1" applyBorder="1" applyProtection="1">
      <protection locked="0"/>
    </xf>
    <xf numFmtId="0" fontId="9" fillId="0" borderId="65" xfId="2" applyFont="1" applyBorder="1" applyProtection="1">
      <protection locked="0"/>
    </xf>
    <xf numFmtId="0" fontId="9" fillId="0" borderId="66" xfId="2" applyFont="1" applyBorder="1" applyProtection="1">
      <protection locked="0"/>
    </xf>
    <xf numFmtId="0" fontId="9" fillId="0" borderId="35" xfId="2" applyFont="1" applyBorder="1" applyProtection="1">
      <protection locked="0"/>
    </xf>
    <xf numFmtId="0" fontId="22" fillId="4" borderId="0" xfId="0" applyFont="1" applyFill="1" applyAlignment="1">
      <alignment horizontal="left"/>
    </xf>
    <xf numFmtId="0" fontId="25" fillId="0" borderId="0" xfId="0" applyFont="1"/>
    <xf numFmtId="0" fontId="8" fillId="4" borderId="0" xfId="0" applyFont="1" applyFill="1"/>
    <xf numFmtId="0" fontId="8" fillId="0" borderId="0" xfId="0" applyFont="1"/>
    <xf numFmtId="0" fontId="23" fillId="4" borderId="0" xfId="0" applyFont="1" applyFill="1"/>
    <xf numFmtId="0" fontId="24" fillId="0" borderId="67" xfId="0" quotePrefix="1" applyFont="1" applyBorder="1" applyAlignment="1">
      <alignment horizontal="right"/>
    </xf>
    <xf numFmtId="0" fontId="24" fillId="0" borderId="67" xfId="0" applyFont="1" applyBorder="1" applyAlignment="1">
      <alignment horizontal="right"/>
    </xf>
    <xf numFmtId="0" fontId="27" fillId="4" borderId="0" xfId="0" applyFont="1" applyFill="1"/>
    <xf numFmtId="0" fontId="8" fillId="0" borderId="67" xfId="0" applyFont="1" applyBorder="1" applyProtection="1">
      <protection locked="0"/>
    </xf>
    <xf numFmtId="0" fontId="10" fillId="0" borderId="0" xfId="0" applyFont="1" applyAlignment="1">
      <alignment horizontal="left"/>
    </xf>
    <xf numFmtId="0" fontId="9" fillId="0" borderId="0" xfId="0" applyFont="1"/>
    <xf numFmtId="0" fontId="9" fillId="0" borderId="0" xfId="0" applyFont="1" applyAlignment="1">
      <alignment horizontal="right"/>
    </xf>
    <xf numFmtId="0" fontId="9" fillId="0" borderId="68" xfId="2" applyFont="1" applyBorder="1" applyProtection="1">
      <protection locked="0"/>
    </xf>
    <xf numFmtId="0" fontId="10" fillId="0" borderId="0" xfId="0" applyFont="1"/>
    <xf numFmtId="0" fontId="11" fillId="0" borderId="0" xfId="0" applyFont="1"/>
    <xf numFmtId="0" fontId="11" fillId="0" borderId="0" xfId="0" applyFont="1" applyAlignment="1">
      <alignment horizontal="right"/>
    </xf>
    <xf numFmtId="0" fontId="9" fillId="0" borderId="69" xfId="0" applyFont="1" applyBorder="1"/>
    <xf numFmtId="0" fontId="9" fillId="0" borderId="66" xfId="0" applyFont="1" applyBorder="1"/>
    <xf numFmtId="0" fontId="9" fillId="0" borderId="35" xfId="0" applyFont="1" applyBorder="1" applyAlignment="1">
      <alignment horizontal="center"/>
    </xf>
    <xf numFmtId="3" fontId="12" fillId="5" borderId="21" xfId="2" applyNumberFormat="1" applyFont="1" applyFill="1" applyBorder="1"/>
    <xf numFmtId="3" fontId="12" fillId="5" borderId="20" xfId="2" applyNumberFormat="1" applyFont="1" applyFill="1" applyBorder="1"/>
    <xf numFmtId="3" fontId="12" fillId="5" borderId="30" xfId="2" applyNumberFormat="1" applyFont="1" applyFill="1" applyBorder="1"/>
    <xf numFmtId="3" fontId="12" fillId="5" borderId="44" xfId="2" applyNumberFormat="1" applyFont="1" applyFill="1" applyBorder="1"/>
    <xf numFmtId="0" fontId="0" fillId="0" borderId="0" xfId="0" applyAlignment="1">
      <alignment horizontal="right"/>
    </xf>
    <xf numFmtId="0" fontId="7" fillId="0" borderId="0" xfId="0" applyFont="1"/>
    <xf numFmtId="0" fontId="15" fillId="0" borderId="0" xfId="0" applyFont="1"/>
    <xf numFmtId="0" fontId="16" fillId="0" borderId="0" xfId="0" applyFont="1"/>
    <xf numFmtId="0" fontId="17" fillId="0" borderId="0" xfId="0" applyFont="1"/>
    <xf numFmtId="0" fontId="8" fillId="0" borderId="71" xfId="2" applyFont="1" applyBorder="1" applyAlignment="1">
      <alignment horizontal="center"/>
    </xf>
    <xf numFmtId="167" fontId="18" fillId="5" borderId="57" xfId="2" applyNumberFormat="1" applyFont="1" applyFill="1" applyBorder="1" applyAlignment="1">
      <alignment horizontal="right"/>
    </xf>
    <xf numFmtId="167" fontId="18" fillId="5" borderId="72" xfId="2" applyNumberFormat="1" applyFont="1" applyFill="1" applyBorder="1" applyAlignment="1">
      <alignment horizontal="right"/>
    </xf>
    <xf numFmtId="167" fontId="18" fillId="5" borderId="73" xfId="2" applyNumberFormat="1" applyFont="1" applyFill="1" applyBorder="1"/>
    <xf numFmtId="167" fontId="18" fillId="5" borderId="74" xfId="2" applyNumberFormat="1" applyFont="1" applyFill="1" applyBorder="1"/>
    <xf numFmtId="167" fontId="18" fillId="5" borderId="75" xfId="2" applyNumberFormat="1" applyFont="1" applyFill="1" applyBorder="1"/>
    <xf numFmtId="167" fontId="18" fillId="5" borderId="60" xfId="2" applyNumberFormat="1" applyFont="1" applyFill="1" applyBorder="1"/>
    <xf numFmtId="167" fontId="18" fillId="5" borderId="57" xfId="2" applyNumberFormat="1" applyFont="1" applyFill="1" applyBorder="1"/>
    <xf numFmtId="167" fontId="18" fillId="5" borderId="41" xfId="2" applyNumberFormat="1" applyFont="1" applyFill="1" applyBorder="1"/>
    <xf numFmtId="167" fontId="18" fillId="5" borderId="42" xfId="2" applyNumberFormat="1" applyFont="1" applyFill="1" applyBorder="1"/>
    <xf numFmtId="167" fontId="8" fillId="0" borderId="57" xfId="2" applyNumberFormat="1" applyFont="1" applyBorder="1" applyAlignment="1" applyProtection="1">
      <alignment horizontal="right"/>
      <protection locked="0"/>
    </xf>
    <xf numFmtId="167" fontId="8" fillId="0" borderId="21" xfId="2" applyNumberFormat="1" applyFont="1" applyBorder="1" applyProtection="1">
      <protection locked="0"/>
    </xf>
    <xf numFmtId="167" fontId="8" fillId="0" borderId="20" xfId="2" applyNumberFormat="1" applyFont="1" applyBorder="1" applyProtection="1">
      <protection locked="0"/>
    </xf>
    <xf numFmtId="167" fontId="8" fillId="0" borderId="30" xfId="2" applyNumberFormat="1" applyFont="1" applyBorder="1" applyProtection="1">
      <protection locked="0"/>
    </xf>
    <xf numFmtId="167" fontId="8" fillId="0" borderId="57" xfId="2" applyNumberFormat="1" applyFont="1" applyBorder="1" applyProtection="1">
      <protection locked="0"/>
    </xf>
    <xf numFmtId="167" fontId="8" fillId="0" borderId="74" xfId="2" applyNumberFormat="1" applyFont="1" applyBorder="1" applyAlignment="1" applyProtection="1">
      <alignment horizontal="right"/>
      <protection locked="0"/>
    </xf>
    <xf numFmtId="167" fontId="8" fillId="0" borderId="49" xfId="2" applyNumberFormat="1" applyFont="1" applyBorder="1" applyProtection="1">
      <protection locked="0"/>
    </xf>
    <xf numFmtId="167" fontId="8" fillId="0" borderId="27" xfId="2" applyNumberFormat="1" applyFont="1" applyBorder="1" applyProtection="1">
      <protection locked="0"/>
    </xf>
    <xf numFmtId="167" fontId="8" fillId="0" borderId="62" xfId="2" applyNumberFormat="1" applyFont="1" applyBorder="1" applyProtection="1">
      <protection locked="0"/>
    </xf>
    <xf numFmtId="167" fontId="8" fillId="0" borderId="27" xfId="2" applyNumberFormat="1" applyFont="1" applyBorder="1" applyAlignment="1" applyProtection="1">
      <alignment horizontal="right"/>
      <protection locked="0"/>
    </xf>
    <xf numFmtId="167" fontId="8" fillId="0" borderId="38" xfId="2" applyNumberFormat="1" applyFont="1" applyBorder="1" applyAlignment="1" applyProtection="1">
      <alignment horizontal="right"/>
      <protection locked="0"/>
    </xf>
    <xf numFmtId="167" fontId="8" fillId="0" borderId="46" xfId="2" applyNumberFormat="1" applyFont="1" applyBorder="1" applyProtection="1">
      <protection locked="0"/>
    </xf>
    <xf numFmtId="167" fontId="8" fillId="0" borderId="47" xfId="2" applyNumberFormat="1" applyFont="1" applyBorder="1" applyProtection="1">
      <protection locked="0"/>
    </xf>
    <xf numFmtId="167" fontId="8" fillId="0" borderId="61" xfId="2" applyNumberFormat="1" applyFont="1" applyBorder="1" applyProtection="1">
      <protection locked="0"/>
    </xf>
    <xf numFmtId="167" fontId="8" fillId="0" borderId="32" xfId="2" applyNumberFormat="1" applyFont="1" applyBorder="1" applyAlignment="1" applyProtection="1">
      <alignment horizontal="right"/>
      <protection locked="0"/>
    </xf>
    <xf numFmtId="167" fontId="8" fillId="0" borderId="31" xfId="2" applyNumberFormat="1" applyFont="1" applyBorder="1" applyProtection="1">
      <protection locked="0"/>
    </xf>
    <xf numFmtId="167" fontId="8" fillId="0" borderId="32" xfId="2" applyNumberFormat="1" applyFont="1" applyBorder="1" applyProtection="1">
      <protection locked="0"/>
    </xf>
    <xf numFmtId="167" fontId="8" fillId="0" borderId="10" xfId="2" applyNumberFormat="1" applyFont="1" applyBorder="1" applyProtection="1">
      <protection locked="0"/>
    </xf>
    <xf numFmtId="167" fontId="18" fillId="5" borderId="36" xfId="2" applyNumberFormat="1" applyFont="1" applyFill="1" applyBorder="1" applyAlignment="1">
      <alignment horizontal="right"/>
    </xf>
    <xf numFmtId="167" fontId="18" fillId="5" borderId="13" xfId="2" applyNumberFormat="1" applyFont="1" applyFill="1" applyBorder="1"/>
    <xf numFmtId="167" fontId="18" fillId="5" borderId="63" xfId="2" applyNumberFormat="1" applyFont="1" applyFill="1" applyBorder="1"/>
    <xf numFmtId="167" fontId="18" fillId="5" borderId="64" xfId="2" applyNumberFormat="1" applyFont="1" applyFill="1" applyBorder="1"/>
    <xf numFmtId="167" fontId="18" fillId="5" borderId="14" xfId="2" applyNumberFormat="1" applyFont="1" applyFill="1" applyBorder="1"/>
    <xf numFmtId="167" fontId="8" fillId="0" borderId="20" xfId="2" applyNumberFormat="1" applyFont="1" applyBorder="1" applyAlignment="1" applyProtection="1">
      <alignment horizontal="right"/>
      <protection locked="0"/>
    </xf>
    <xf numFmtId="167" fontId="0" fillId="0" borderId="0" xfId="0" applyNumberFormat="1"/>
    <xf numFmtId="0" fontId="8" fillId="0" borderId="57" xfId="2" applyFont="1" applyBorder="1" applyAlignment="1" applyProtection="1">
      <alignment horizontal="right"/>
      <protection locked="0"/>
    </xf>
    <xf numFmtId="0" fontId="8" fillId="0" borderId="42" xfId="2" applyFont="1" applyBorder="1" applyAlignment="1">
      <alignment horizontal="center"/>
    </xf>
    <xf numFmtId="0" fontId="8" fillId="0" borderId="76" xfId="2" applyFont="1" applyBorder="1" applyAlignment="1">
      <alignment horizontal="center"/>
    </xf>
    <xf numFmtId="0" fontId="8" fillId="0" borderId="28" xfId="2" applyFont="1" applyBorder="1" applyAlignment="1">
      <alignment horizontal="center"/>
    </xf>
    <xf numFmtId="0" fontId="8" fillId="0" borderId="6" xfId="2" applyFont="1" applyBorder="1" applyAlignment="1">
      <alignment horizontal="center"/>
    </xf>
    <xf numFmtId="0" fontId="8" fillId="0" borderId="11" xfId="2" applyFont="1" applyBorder="1" applyAlignment="1">
      <alignment horizontal="center"/>
    </xf>
    <xf numFmtId="0" fontId="8" fillId="0" borderId="4" xfId="2" applyFont="1" applyBorder="1" applyAlignment="1">
      <alignment horizontal="center"/>
    </xf>
    <xf numFmtId="0" fontId="8" fillId="0" borderId="19" xfId="2" applyFont="1" applyBorder="1" applyAlignment="1">
      <alignment horizontal="center"/>
    </xf>
    <xf numFmtId="0" fontId="10" fillId="0" borderId="0" xfId="1" applyFont="1">
      <alignment vertical="center"/>
    </xf>
    <xf numFmtId="0" fontId="1" fillId="0" borderId="0" xfId="1">
      <alignment vertical="center"/>
    </xf>
    <xf numFmtId="0" fontId="1" fillId="0" borderId="0" xfId="1" applyAlignment="1">
      <alignment horizontal="center" vertical="center"/>
    </xf>
    <xf numFmtId="0" fontId="22" fillId="0" borderId="0" xfId="1" applyFont="1">
      <alignment vertical="center"/>
    </xf>
    <xf numFmtId="0" fontId="16" fillId="0" borderId="0" xfId="1" applyFont="1">
      <alignment vertical="center"/>
    </xf>
    <xf numFmtId="0" fontId="1" fillId="2" borderId="78" xfId="1" applyFill="1" applyBorder="1" applyAlignment="1">
      <alignment horizontal="center" vertical="center"/>
    </xf>
    <xf numFmtId="0" fontId="1" fillId="0" borderId="31" xfId="1" applyBorder="1" applyAlignment="1">
      <alignment horizontal="center" vertical="center"/>
    </xf>
    <xf numFmtId="0" fontId="1" fillId="0" borderId="32" xfId="1" applyBorder="1" applyAlignment="1">
      <alignment horizontal="center" vertical="center"/>
    </xf>
    <xf numFmtId="0" fontId="1" fillId="0" borderId="79" xfId="1" applyBorder="1" applyAlignment="1">
      <alignment horizontal="center" vertical="center"/>
    </xf>
    <xf numFmtId="0" fontId="1" fillId="0" borderId="80" xfId="1" applyBorder="1" applyAlignment="1">
      <alignment horizontal="center" vertical="center"/>
    </xf>
    <xf numFmtId="0" fontId="1" fillId="0" borderId="81" xfId="1" applyBorder="1" applyAlignment="1">
      <alignment horizontal="center" vertical="center"/>
    </xf>
    <xf numFmtId="0" fontId="1" fillId="0" borderId="82" xfId="1" applyBorder="1" applyAlignment="1">
      <alignment horizontal="center" vertical="center"/>
    </xf>
    <xf numFmtId="0" fontId="1" fillId="0" borderId="21" xfId="1" applyBorder="1" applyAlignment="1">
      <alignment horizontal="center" vertical="center"/>
    </xf>
    <xf numFmtId="0" fontId="1" fillId="0" borderId="20" xfId="1" applyBorder="1" applyAlignment="1">
      <alignment horizontal="center" vertical="center"/>
    </xf>
    <xf numFmtId="0" fontId="1" fillId="0" borderId="83" xfId="1" applyBorder="1" applyAlignment="1">
      <alignment horizontal="center" vertical="center"/>
    </xf>
    <xf numFmtId="0" fontId="1" fillId="0" borderId="84" xfId="1" applyBorder="1" applyAlignment="1">
      <alignment horizontal="center" vertical="center"/>
    </xf>
    <xf numFmtId="0" fontId="1" fillId="0" borderId="85" xfId="1" applyBorder="1">
      <alignment vertical="center"/>
    </xf>
    <xf numFmtId="0" fontId="1" fillId="0" borderId="86" xfId="1" applyBorder="1" applyAlignment="1">
      <alignment horizontal="center" vertical="center"/>
    </xf>
    <xf numFmtId="0" fontId="1" fillId="0" borderId="49" xfId="1" applyBorder="1" applyAlignment="1">
      <alignment horizontal="center" vertical="center"/>
    </xf>
    <xf numFmtId="0" fontId="1" fillId="0" borderId="27" xfId="1" applyBorder="1" applyAlignment="1">
      <alignment horizontal="center" vertical="center"/>
    </xf>
    <xf numFmtId="0" fontId="1" fillId="0" borderId="87" xfId="1" applyBorder="1" applyAlignment="1">
      <alignment horizontal="center" vertical="center"/>
    </xf>
    <xf numFmtId="0" fontId="1" fillId="0" borderId="88" xfId="1" applyBorder="1" applyAlignment="1">
      <alignment horizontal="center" vertical="center"/>
    </xf>
    <xf numFmtId="0" fontId="1" fillId="0" borderId="89" xfId="1" applyBorder="1">
      <alignment vertical="center"/>
    </xf>
    <xf numFmtId="0" fontId="8" fillId="0" borderId="67" xfId="0" applyFont="1" applyBorder="1" applyAlignment="1" applyProtection="1">
      <alignment horizontal="left"/>
      <protection locked="0"/>
    </xf>
    <xf numFmtId="0" fontId="8" fillId="0" borderId="0" xfId="0" applyFont="1" applyProtection="1">
      <protection locked="0"/>
    </xf>
    <xf numFmtId="0" fontId="28" fillId="0" borderId="0" xfId="2" applyFont="1" applyAlignment="1">
      <alignment horizontal="left"/>
    </xf>
    <xf numFmtId="0" fontId="9" fillId="0" borderId="32" xfId="2" applyFont="1" applyBorder="1" applyAlignment="1">
      <alignment horizontal="center"/>
    </xf>
    <xf numFmtId="167" fontId="18" fillId="5" borderId="72" xfId="2" applyNumberFormat="1" applyFont="1" applyFill="1" applyBorder="1"/>
    <xf numFmtId="167" fontId="8" fillId="0" borderId="60" xfId="2" applyNumberFormat="1" applyFont="1" applyBorder="1" applyProtection="1">
      <protection locked="0"/>
    </xf>
    <xf numFmtId="0" fontId="22" fillId="0" borderId="0" xfId="0" applyFont="1"/>
    <xf numFmtId="0" fontId="18" fillId="0" borderId="0" xfId="0" applyFont="1"/>
    <xf numFmtId="168" fontId="8" fillId="0" borderId="0" xfId="0" applyNumberFormat="1" applyFont="1"/>
    <xf numFmtId="0" fontId="8" fillId="0" borderId="0" xfId="0" applyFont="1" applyAlignment="1">
      <alignment horizontal="center" vertical="center"/>
    </xf>
    <xf numFmtId="0" fontId="9" fillId="0" borderId="0" xfId="2" applyFont="1" applyAlignment="1">
      <alignment vertical="center"/>
    </xf>
    <xf numFmtId="0" fontId="9" fillId="0" borderId="1" xfId="2" applyFont="1" applyBorder="1" applyAlignment="1">
      <alignment vertical="center"/>
    </xf>
    <xf numFmtId="0" fontId="0" fillId="0" borderId="0" xfId="0" applyAlignment="1">
      <alignment vertical="center"/>
    </xf>
    <xf numFmtId="0" fontId="9" fillId="0" borderId="0" xfId="2" quotePrefix="1" applyFont="1" applyAlignment="1">
      <alignment horizontal="left"/>
    </xf>
    <xf numFmtId="165" fontId="9" fillId="0" borderId="0" xfId="2" applyNumberFormat="1" applyFont="1" applyAlignment="1">
      <alignment horizontal="center"/>
    </xf>
    <xf numFmtId="0" fontId="9" fillId="0" borderId="0" xfId="2" applyFont="1" applyProtection="1">
      <protection locked="0"/>
    </xf>
    <xf numFmtId="0" fontId="31" fillId="0" borderId="0" xfId="2" applyFont="1" applyAlignment="1">
      <alignment horizontal="right"/>
    </xf>
    <xf numFmtId="0" fontId="31" fillId="0" borderId="0" xfId="2" applyFont="1"/>
    <xf numFmtId="0" fontId="31" fillId="0" borderId="0" xfId="0" applyFont="1"/>
    <xf numFmtId="0" fontId="31" fillId="0" borderId="44" xfId="2" applyFont="1" applyBorder="1" applyAlignment="1">
      <alignment horizontal="center" vertical="center" wrapText="1"/>
    </xf>
    <xf numFmtId="0" fontId="31" fillId="0" borderId="20" xfId="2" applyFont="1" applyBorder="1" applyAlignment="1">
      <alignment horizontal="center" vertical="center" wrapText="1"/>
    </xf>
    <xf numFmtId="0" fontId="31" fillId="0" borderId="19" xfId="2" applyFont="1" applyBorder="1" applyAlignment="1">
      <alignment horizontal="center" vertical="center" wrapText="1"/>
    </xf>
    <xf numFmtId="0" fontId="31" fillId="0" borderId="54" xfId="2" applyFont="1" applyBorder="1" applyAlignment="1">
      <alignment horizontal="center"/>
    </xf>
    <xf numFmtId="0" fontId="31" fillId="0" borderId="57" xfId="2" applyFont="1" applyBorder="1" applyAlignment="1">
      <alignment horizontal="center" vertical="center" wrapText="1"/>
    </xf>
    <xf numFmtId="0" fontId="31" fillId="0" borderId="42" xfId="2" applyFont="1" applyBorder="1" applyAlignment="1">
      <alignment horizontal="center" vertical="center" wrapText="1"/>
    </xf>
    <xf numFmtId="0" fontId="8" fillId="0" borderId="45" xfId="2" applyFont="1" applyBorder="1"/>
    <xf numFmtId="0" fontId="32" fillId="0" borderId="0" xfId="0" applyFont="1" applyAlignment="1">
      <alignment horizontal="left"/>
    </xf>
    <xf numFmtId="0" fontId="33" fillId="0" borderId="0" xfId="0" applyFont="1"/>
    <xf numFmtId="0" fontId="28" fillId="0" borderId="0" xfId="2" applyFont="1" applyAlignment="1">
      <alignment horizontal="centerContinuous"/>
    </xf>
    <xf numFmtId="49" fontId="33" fillId="0" borderId="0" xfId="2" applyNumberFormat="1" applyFont="1" applyAlignment="1">
      <alignment horizontal="centerContinuous"/>
    </xf>
    <xf numFmtId="49" fontId="33" fillId="0" borderId="55" xfId="2" applyNumberFormat="1" applyFont="1" applyBorder="1" applyAlignment="1">
      <alignment horizontal="centerContinuous"/>
    </xf>
    <xf numFmtId="49" fontId="33" fillId="0" borderId="32" xfId="2" applyNumberFormat="1" applyFont="1" applyBorder="1" applyAlignment="1">
      <alignment horizontal="centerContinuous"/>
    </xf>
    <xf numFmtId="49" fontId="33" fillId="0" borderId="11" xfId="2" applyNumberFormat="1" applyFont="1" applyBorder="1" applyAlignment="1">
      <alignment horizontal="centerContinuous"/>
    </xf>
    <xf numFmtId="49" fontId="33" fillId="0" borderId="31" xfId="2" applyNumberFormat="1" applyFont="1" applyBorder="1" applyAlignment="1">
      <alignment horizontal="centerContinuous"/>
    </xf>
    <xf numFmtId="49" fontId="33" fillId="0" borderId="10" xfId="2" applyNumberFormat="1" applyFont="1" applyBorder="1" applyAlignment="1">
      <alignment horizontal="centerContinuous"/>
    </xf>
    <xf numFmtId="49" fontId="33" fillId="0" borderId="32" xfId="2" applyNumberFormat="1" applyFont="1" applyBorder="1" applyAlignment="1">
      <alignment horizontal="center"/>
    </xf>
    <xf numFmtId="0" fontId="33" fillId="0" borderId="32" xfId="2" applyFont="1" applyBorder="1" applyAlignment="1">
      <alignment horizontal="center"/>
    </xf>
    <xf numFmtId="0" fontId="33" fillId="0" borderId="11" xfId="2" applyFont="1" applyBorder="1" applyAlignment="1">
      <alignment horizontal="center"/>
    </xf>
    <xf numFmtId="0" fontId="33" fillId="8" borderId="13" xfId="0" applyFont="1" applyFill="1" applyBorder="1"/>
    <xf numFmtId="0" fontId="33" fillId="8" borderId="64" xfId="0" applyFont="1" applyFill="1" applyBorder="1" applyAlignment="1">
      <alignment horizontal="center"/>
    </xf>
    <xf numFmtId="169" fontId="33" fillId="8" borderId="54" xfId="3" applyNumberFormat="1" applyFont="1" applyFill="1" applyBorder="1" applyAlignment="1" applyProtection="1">
      <alignment horizontal="right"/>
    </xf>
    <xf numFmtId="169" fontId="33" fillId="8" borderId="57" xfId="3" applyNumberFormat="1" applyFont="1" applyFill="1" applyBorder="1" applyAlignment="1" applyProtection="1">
      <alignment horizontal="right"/>
    </xf>
    <xf numFmtId="169" fontId="33" fillId="8" borderId="60" xfId="3" applyNumberFormat="1" applyFont="1" applyFill="1" applyBorder="1" applyAlignment="1" applyProtection="1">
      <alignment horizontal="right"/>
    </xf>
    <xf numFmtId="169" fontId="33" fillId="8" borderId="42" xfId="3" applyNumberFormat="1" applyFont="1" applyFill="1" applyBorder="1" applyAlignment="1" applyProtection="1">
      <alignment horizontal="right"/>
    </xf>
    <xf numFmtId="169" fontId="33" fillId="8" borderId="41" xfId="3" applyNumberFormat="1" applyFont="1" applyFill="1" applyBorder="1" applyAlignment="1" applyProtection="1">
      <alignment horizontal="right"/>
    </xf>
    <xf numFmtId="0" fontId="33" fillId="0" borderId="17" xfId="0" applyFont="1" applyBorder="1"/>
    <xf numFmtId="0" fontId="33" fillId="0" borderId="21" xfId="0" applyFont="1" applyBorder="1"/>
    <xf numFmtId="0" fontId="33" fillId="0" borderId="30" xfId="0" applyFont="1" applyBorder="1" applyAlignment="1">
      <alignment horizontal="center"/>
    </xf>
    <xf numFmtId="169" fontId="33" fillId="0" borderId="44" xfId="3" applyNumberFormat="1" applyFont="1" applyFill="1" applyBorder="1" applyAlignment="1" applyProtection="1">
      <alignment horizontal="right"/>
      <protection locked="0"/>
    </xf>
    <xf numFmtId="169" fontId="33" fillId="0" borderId="20" xfId="3" applyNumberFormat="1" applyFont="1" applyFill="1" applyBorder="1" applyAlignment="1" applyProtection="1">
      <alignment horizontal="right"/>
      <protection locked="0"/>
    </xf>
    <xf numFmtId="169" fontId="33" fillId="0" borderId="21" xfId="3" applyNumberFormat="1" applyFont="1" applyFill="1" applyBorder="1" applyAlignment="1" applyProtection="1">
      <alignment horizontal="right"/>
      <protection locked="0"/>
    </xf>
    <xf numFmtId="169" fontId="33" fillId="0" borderId="19" xfId="3" applyNumberFormat="1" applyFont="1" applyFill="1" applyBorder="1" applyAlignment="1" applyProtection="1">
      <alignment horizontal="right"/>
      <protection locked="0"/>
    </xf>
    <xf numFmtId="169" fontId="33" fillId="0" borderId="30" xfId="3" applyNumberFormat="1" applyFont="1" applyFill="1" applyBorder="1" applyAlignment="1" applyProtection="1">
      <alignment horizontal="right"/>
      <protection locked="0"/>
    </xf>
    <xf numFmtId="0" fontId="28" fillId="0" borderId="0" xfId="0" applyFont="1"/>
    <xf numFmtId="167" fontId="8" fillId="10" borderId="19" xfId="2" applyNumberFormat="1" applyFont="1" applyFill="1" applyBorder="1" applyProtection="1">
      <protection locked="0"/>
    </xf>
    <xf numFmtId="167" fontId="8" fillId="10" borderId="11" xfId="2" applyNumberFormat="1" applyFont="1" applyFill="1" applyBorder="1" applyProtection="1">
      <protection locked="0"/>
    </xf>
    <xf numFmtId="167" fontId="8" fillId="10" borderId="58" xfId="2" applyNumberFormat="1" applyFont="1" applyFill="1" applyBorder="1" applyProtection="1">
      <protection locked="0"/>
    </xf>
    <xf numFmtId="167" fontId="18" fillId="10" borderId="71" xfId="2" applyNumberFormat="1" applyFont="1" applyFill="1" applyBorder="1"/>
    <xf numFmtId="167" fontId="18" fillId="10" borderId="42" xfId="2" applyNumberFormat="1" applyFont="1" applyFill="1" applyBorder="1"/>
    <xf numFmtId="167" fontId="8" fillId="10" borderId="28" xfId="2" applyNumberFormat="1" applyFont="1" applyFill="1" applyBorder="1" applyProtection="1">
      <protection locked="0"/>
    </xf>
    <xf numFmtId="0" fontId="9" fillId="0" borderId="24" xfId="2" applyFont="1" applyBorder="1"/>
    <xf numFmtId="49" fontId="9" fillId="0" borderId="4" xfId="2" applyNumberFormat="1" applyFont="1" applyBorder="1" applyAlignment="1">
      <alignment horizontal="center"/>
    </xf>
    <xf numFmtId="49" fontId="9" fillId="0" borderId="42" xfId="2" applyNumberFormat="1" applyFont="1" applyBorder="1" applyAlignment="1">
      <alignment horizontal="center"/>
    </xf>
    <xf numFmtId="0" fontId="9" fillId="0" borderId="100" xfId="2" applyFont="1" applyBorder="1"/>
    <xf numFmtId="0" fontId="9" fillId="0" borderId="101" xfId="2" applyFont="1" applyBorder="1"/>
    <xf numFmtId="49" fontId="9" fillId="0" borderId="102" xfId="2" applyNumberFormat="1" applyFont="1" applyBorder="1" applyAlignment="1">
      <alignment horizontal="center"/>
    </xf>
    <xf numFmtId="0" fontId="9" fillId="0" borderId="104" xfId="2" applyFont="1" applyBorder="1"/>
    <xf numFmtId="49" fontId="9" fillId="0" borderId="28" xfId="2" applyNumberFormat="1" applyFont="1" applyBorder="1" applyAlignment="1">
      <alignment horizontal="center"/>
    </xf>
    <xf numFmtId="0" fontId="9" fillId="0" borderId="0" xfId="2" applyFont="1" applyAlignment="1">
      <alignment horizontal="left" vertical="center" wrapText="1"/>
    </xf>
    <xf numFmtId="0" fontId="9" fillId="0" borderId="0" xfId="2" quotePrefix="1" applyFont="1"/>
    <xf numFmtId="0" fontId="12" fillId="0" borderId="6" xfId="2" applyFont="1" applyBorder="1" applyAlignment="1">
      <alignment horizontal="center" vertical="center" wrapText="1"/>
    </xf>
    <xf numFmtId="0" fontId="12" fillId="0" borderId="38" xfId="2" applyFont="1" applyBorder="1" applyAlignment="1">
      <alignment horizontal="center" vertical="center" wrapText="1"/>
    </xf>
    <xf numFmtId="0" fontId="12" fillId="0" borderId="38" xfId="2" applyFont="1" applyBorder="1" applyAlignment="1">
      <alignment horizontal="center" vertical="center"/>
    </xf>
    <xf numFmtId="0" fontId="12" fillId="0" borderId="5" xfId="2" applyFont="1" applyBorder="1" applyAlignment="1">
      <alignment horizontal="center" vertical="center" wrapText="1"/>
    </xf>
    <xf numFmtId="0" fontId="12" fillId="0" borderId="52" xfId="2" applyFont="1" applyBorder="1" applyAlignment="1">
      <alignment horizontal="center" vertical="center"/>
    </xf>
    <xf numFmtId="0" fontId="31" fillId="0" borderId="21" xfId="2" applyFont="1" applyBorder="1" applyAlignment="1">
      <alignment horizontal="center" vertical="center" wrapText="1"/>
    </xf>
    <xf numFmtId="49" fontId="9" fillId="0" borderId="22" xfId="2" applyNumberFormat="1" applyFont="1" applyBorder="1" applyAlignment="1">
      <alignment horizontal="centerContinuous"/>
    </xf>
    <xf numFmtId="0" fontId="12" fillId="0" borderId="39" xfId="2" applyFont="1" applyBorder="1" applyAlignment="1">
      <alignment horizontal="center" vertical="center" wrapText="1"/>
    </xf>
    <xf numFmtId="0" fontId="29" fillId="0" borderId="0" xfId="2" applyFont="1" applyAlignment="1">
      <alignment horizontal="center" vertical="center"/>
    </xf>
    <xf numFmtId="0" fontId="9" fillId="0" borderId="0" xfId="2" applyFont="1" applyAlignment="1">
      <alignment horizontal="center" vertical="center"/>
    </xf>
    <xf numFmtId="0" fontId="9" fillId="0" borderId="1" xfId="2" applyFont="1" applyBorder="1" applyAlignment="1">
      <alignment horizontal="center" vertical="center"/>
    </xf>
    <xf numFmtId="0" fontId="12" fillId="4" borderId="57" xfId="2" applyFont="1" applyFill="1" applyBorder="1" applyAlignment="1">
      <alignment horizontal="center" vertical="center" wrapText="1"/>
    </xf>
    <xf numFmtId="0" fontId="0" fillId="0" borderId="0" xfId="0" applyAlignment="1">
      <alignment horizontal="center" vertical="center"/>
    </xf>
    <xf numFmtId="170" fontId="9" fillId="0" borderId="60" xfId="2" applyNumberFormat="1" applyFont="1" applyBorder="1" applyProtection="1">
      <protection locked="0"/>
    </xf>
    <xf numFmtId="170" fontId="9" fillId="0" borderId="57" xfId="2" applyNumberFormat="1" applyFont="1" applyBorder="1" applyProtection="1">
      <protection locked="0"/>
    </xf>
    <xf numFmtId="170" fontId="9" fillId="3" borderId="57" xfId="2" applyNumberFormat="1" applyFont="1" applyFill="1" applyBorder="1"/>
    <xf numFmtId="170" fontId="9" fillId="9" borderId="57" xfId="2" applyNumberFormat="1" applyFont="1" applyFill="1" applyBorder="1" applyProtection="1">
      <protection locked="0"/>
    </xf>
    <xf numFmtId="170" fontId="12" fillId="5" borderId="42" xfId="2" applyNumberFormat="1" applyFont="1" applyFill="1" applyBorder="1"/>
    <xf numFmtId="170" fontId="9" fillId="3" borderId="21" xfId="2" applyNumberFormat="1" applyFont="1" applyFill="1" applyBorder="1"/>
    <xf numFmtId="170" fontId="9" fillId="3" borderId="20" xfId="2" applyNumberFormat="1" applyFont="1" applyFill="1" applyBorder="1"/>
    <xf numFmtId="170" fontId="12" fillId="5" borderId="57" xfId="2" applyNumberFormat="1" applyFont="1" applyFill="1" applyBorder="1"/>
    <xf numFmtId="170" fontId="9" fillId="6" borderId="57" xfId="2" applyNumberFormat="1" applyFont="1" applyFill="1" applyBorder="1"/>
    <xf numFmtId="170" fontId="9" fillId="0" borderId="20" xfId="2" applyNumberFormat="1" applyFont="1" applyBorder="1" applyProtection="1">
      <protection locked="0"/>
    </xf>
    <xf numFmtId="170" fontId="12" fillId="5" borderId="19" xfId="2" applyNumberFormat="1" applyFont="1" applyFill="1" applyBorder="1"/>
    <xf numFmtId="170" fontId="9" fillId="0" borderId="20" xfId="2" applyNumberFormat="1" applyFont="1" applyBorder="1"/>
    <xf numFmtId="170" fontId="9" fillId="0" borderId="21" xfId="2" applyNumberFormat="1" applyFont="1" applyBorder="1" applyProtection="1">
      <protection locked="0"/>
    </xf>
    <xf numFmtId="170" fontId="12" fillId="0" borderId="20" xfId="2" applyNumberFormat="1" applyFont="1" applyBorder="1"/>
    <xf numFmtId="170" fontId="12" fillId="5" borderId="21" xfId="2" applyNumberFormat="1" applyFont="1" applyFill="1" applyBorder="1"/>
    <xf numFmtId="170" fontId="12" fillId="5" borderId="20" xfId="2" applyNumberFormat="1" applyFont="1" applyFill="1" applyBorder="1"/>
    <xf numFmtId="170" fontId="9" fillId="0" borderId="31" xfId="2" applyNumberFormat="1" applyFont="1" applyBorder="1" applyProtection="1">
      <protection locked="0"/>
    </xf>
    <xf numFmtId="170" fontId="9" fillId="0" borderId="32" xfId="2" applyNumberFormat="1" applyFont="1" applyBorder="1" applyProtection="1">
      <protection locked="0"/>
    </xf>
    <xf numFmtId="170" fontId="12" fillId="5" borderId="11" xfId="2" applyNumberFormat="1" applyFont="1" applyFill="1" applyBorder="1"/>
    <xf numFmtId="170" fontId="9" fillId="0" borderId="0" xfId="2" applyNumberFormat="1" applyFont="1"/>
    <xf numFmtId="170" fontId="20" fillId="0" borderId="0" xfId="2" applyNumberFormat="1" applyFont="1" applyAlignment="1">
      <alignment vertical="center"/>
    </xf>
    <xf numFmtId="170" fontId="9" fillId="0" borderId="65" xfId="2" applyNumberFormat="1" applyFont="1" applyBorder="1" applyProtection="1">
      <protection locked="0"/>
    </xf>
    <xf numFmtId="170" fontId="9" fillId="0" borderId="66" xfId="2" applyNumberFormat="1" applyFont="1" applyBorder="1" applyProtection="1">
      <protection locked="0"/>
    </xf>
    <xf numFmtId="170" fontId="12" fillId="5" borderId="35" xfId="2" applyNumberFormat="1" applyFont="1" applyFill="1" applyBorder="1"/>
    <xf numFmtId="170" fontId="9" fillId="0" borderId="13" xfId="2" applyNumberFormat="1" applyFont="1" applyBorder="1" applyProtection="1">
      <protection locked="0"/>
    </xf>
    <xf numFmtId="170" fontId="9" fillId="0" borderId="63" xfId="2" applyNumberFormat="1" applyFont="1" applyBorder="1" applyProtection="1">
      <protection locked="0"/>
    </xf>
    <xf numFmtId="170" fontId="12" fillId="5" borderId="14" xfId="2" applyNumberFormat="1" applyFont="1" applyFill="1" applyBorder="1"/>
    <xf numFmtId="38" fontId="9" fillId="0" borderId="70" xfId="2" applyNumberFormat="1" applyFont="1" applyBorder="1" applyAlignment="1" applyProtection="1">
      <alignment horizontal="right"/>
      <protection locked="0"/>
    </xf>
    <xf numFmtId="38" fontId="9" fillId="0" borderId="36" xfId="2" applyNumberFormat="1" applyFont="1" applyBorder="1" applyAlignment="1" applyProtection="1">
      <alignment horizontal="right"/>
      <protection locked="0"/>
    </xf>
    <xf numFmtId="38" fontId="9" fillId="0" borderId="4" xfId="2" applyNumberFormat="1" applyFont="1" applyBorder="1" applyAlignment="1" applyProtection="1">
      <alignment horizontal="right"/>
      <protection locked="0"/>
    </xf>
    <xf numFmtId="38" fontId="9" fillId="11" borderId="24" xfId="2" applyNumberFormat="1" applyFont="1" applyFill="1" applyBorder="1" applyAlignment="1" applyProtection="1">
      <alignment horizontal="right"/>
      <protection locked="0"/>
    </xf>
    <xf numFmtId="38" fontId="9" fillId="11" borderId="36" xfId="2" applyNumberFormat="1" applyFont="1" applyFill="1" applyBorder="1" applyAlignment="1" applyProtection="1">
      <alignment horizontal="right"/>
      <protection locked="0"/>
    </xf>
    <xf numFmtId="38" fontId="9" fillId="11" borderId="5" xfId="2" applyNumberFormat="1" applyFont="1" applyFill="1" applyBorder="1" applyAlignment="1" applyProtection="1">
      <alignment horizontal="right"/>
      <protection locked="0"/>
    </xf>
    <xf numFmtId="38" fontId="9" fillId="11" borderId="38" xfId="2" applyNumberFormat="1" applyFont="1" applyFill="1" applyBorder="1" applyAlignment="1" applyProtection="1">
      <alignment horizontal="right"/>
      <protection locked="0"/>
    </xf>
    <xf numFmtId="38" fontId="9" fillId="11" borderId="0" xfId="2" applyNumberFormat="1" applyFont="1" applyFill="1" applyAlignment="1" applyProtection="1">
      <alignment horizontal="right"/>
      <protection locked="0"/>
    </xf>
    <xf numFmtId="38" fontId="12" fillId="5" borderId="6" xfId="2" applyNumberFormat="1" applyFont="1" applyFill="1" applyBorder="1"/>
    <xf numFmtId="38" fontId="9" fillId="3" borderId="105" xfId="2" applyNumberFormat="1" applyFont="1" applyFill="1" applyBorder="1" applyAlignment="1">
      <alignment horizontal="right"/>
    </xf>
    <xf numFmtId="38" fontId="9" fillId="3" borderId="91" xfId="2" applyNumberFormat="1" applyFont="1" applyFill="1" applyBorder="1" applyAlignment="1">
      <alignment horizontal="right"/>
    </xf>
    <xf numFmtId="38" fontId="9" fillId="3" borderId="102" xfId="2" applyNumberFormat="1" applyFont="1" applyFill="1" applyBorder="1" applyAlignment="1">
      <alignment horizontal="right"/>
    </xf>
    <xf numFmtId="38" fontId="9" fillId="0" borderId="93" xfId="2" applyNumberFormat="1" applyFont="1" applyBorder="1" applyAlignment="1" applyProtection="1">
      <alignment horizontal="right"/>
      <protection locked="0"/>
    </xf>
    <xf numFmtId="38" fontId="9" fillId="0" borderId="91" xfId="2" applyNumberFormat="1" applyFont="1" applyBorder="1" applyAlignment="1" applyProtection="1">
      <alignment horizontal="right"/>
      <protection locked="0"/>
    </xf>
    <xf numFmtId="38" fontId="9" fillId="0" borderId="103" xfId="2" applyNumberFormat="1" applyFont="1" applyBorder="1" applyAlignment="1" applyProtection="1">
      <alignment horizontal="right"/>
      <protection locked="0"/>
    </xf>
    <xf numFmtId="38" fontId="12" fillId="5" borderId="102" xfId="2" applyNumberFormat="1" applyFont="1" applyFill="1" applyBorder="1"/>
    <xf numFmtId="38" fontId="9" fillId="3" borderId="44" xfId="2" applyNumberFormat="1" applyFont="1" applyFill="1" applyBorder="1" applyAlignment="1">
      <alignment horizontal="right"/>
    </xf>
    <xf numFmtId="38" fontId="9" fillId="3" borderId="20" xfId="2" applyNumberFormat="1" applyFont="1" applyFill="1" applyBorder="1" applyAlignment="1">
      <alignment horizontal="right"/>
    </xf>
    <xf numFmtId="38" fontId="9" fillId="3" borderId="19" xfId="2" applyNumberFormat="1" applyFont="1" applyFill="1" applyBorder="1" applyAlignment="1">
      <alignment horizontal="right"/>
    </xf>
    <xf numFmtId="38" fontId="9" fillId="0" borderId="21" xfId="2" applyNumberFormat="1" applyFont="1" applyBorder="1" applyAlignment="1" applyProtection="1">
      <alignment horizontal="right"/>
      <protection locked="0"/>
    </xf>
    <xf numFmtId="38" fontId="9" fillId="0" borderId="20" xfId="2" applyNumberFormat="1" applyFont="1" applyBorder="1" applyAlignment="1" applyProtection="1">
      <alignment horizontal="right"/>
      <protection locked="0"/>
    </xf>
    <xf numFmtId="38" fontId="9" fillId="0" borderId="30" xfId="2" applyNumberFormat="1" applyFont="1" applyBorder="1" applyAlignment="1" applyProtection="1">
      <alignment horizontal="right"/>
      <protection locked="0"/>
    </xf>
    <xf numFmtId="38" fontId="12" fillId="5" borderId="19" xfId="2" applyNumberFormat="1" applyFont="1" applyFill="1" applyBorder="1"/>
    <xf numFmtId="38" fontId="9" fillId="0" borderId="49" xfId="2" applyNumberFormat="1" applyFont="1" applyBorder="1" applyAlignment="1" applyProtection="1">
      <alignment horizontal="right"/>
      <protection locked="0"/>
    </xf>
    <xf numFmtId="38" fontId="9" fillId="0" borderId="27" xfId="2" applyNumberFormat="1" applyFont="1" applyBorder="1" applyAlignment="1" applyProtection="1">
      <alignment horizontal="right"/>
      <protection locked="0"/>
    </xf>
    <xf numFmtId="38" fontId="9" fillId="0" borderId="62" xfId="2" applyNumberFormat="1" applyFont="1" applyBorder="1" applyAlignment="1" applyProtection="1">
      <alignment horizontal="right"/>
      <protection locked="0"/>
    </xf>
    <xf numFmtId="38" fontId="12" fillId="5" borderId="28" xfId="2" applyNumberFormat="1" applyFont="1" applyFill="1" applyBorder="1"/>
    <xf numFmtId="38" fontId="9" fillId="0" borderId="54" xfId="2" applyNumberFormat="1" applyFont="1" applyBorder="1" applyAlignment="1">
      <alignment horizontal="right"/>
    </xf>
    <xf numFmtId="38" fontId="9" fillId="0" borderId="57" xfId="2" applyNumberFormat="1" applyFont="1" applyBorder="1" applyAlignment="1">
      <alignment horizontal="right"/>
    </xf>
    <xf numFmtId="38" fontId="9" fillId="0" borderId="42" xfId="2" applyNumberFormat="1" applyFont="1" applyBorder="1" applyAlignment="1">
      <alignment horizontal="right"/>
    </xf>
    <xf numFmtId="38" fontId="9" fillId="0" borderId="60" xfId="2" applyNumberFormat="1" applyFont="1" applyBorder="1" applyAlignment="1" applyProtection="1">
      <alignment horizontal="right"/>
      <protection locked="0"/>
    </xf>
    <xf numFmtId="38" fontId="9" fillId="0" borderId="57" xfId="2" applyNumberFormat="1" applyFont="1" applyBorder="1" applyAlignment="1" applyProtection="1">
      <alignment horizontal="right"/>
      <protection locked="0"/>
    </xf>
    <xf numFmtId="38" fontId="9" fillId="0" borderId="41" xfId="2" applyNumberFormat="1" applyFont="1" applyBorder="1" applyAlignment="1" applyProtection="1">
      <alignment horizontal="right"/>
      <protection locked="0"/>
    </xf>
    <xf numFmtId="38" fontId="12" fillId="5" borderId="42" xfId="2" applyNumberFormat="1" applyFont="1" applyFill="1" applyBorder="1"/>
    <xf numFmtId="38" fontId="9" fillId="0" borderId="44" xfId="2" applyNumberFormat="1" applyFont="1" applyBorder="1" applyAlignment="1">
      <alignment horizontal="right"/>
    </xf>
    <xf numFmtId="38" fontId="9" fillId="0" borderId="20" xfId="2" applyNumberFormat="1" applyFont="1" applyBorder="1" applyAlignment="1">
      <alignment horizontal="right"/>
    </xf>
    <xf numFmtId="38" fontId="9" fillId="0" borderId="19" xfId="2" applyNumberFormat="1" applyFont="1" applyBorder="1" applyAlignment="1">
      <alignment horizontal="right"/>
    </xf>
    <xf numFmtId="38" fontId="9" fillId="0" borderId="21" xfId="2" applyNumberFormat="1" applyFont="1" applyBorder="1" applyAlignment="1">
      <alignment horizontal="right"/>
    </xf>
    <xf numFmtId="38" fontId="9" fillId="0" borderId="44" xfId="2" applyNumberFormat="1" applyFont="1" applyBorder="1" applyAlignment="1" applyProtection="1">
      <alignment horizontal="right"/>
      <protection locked="0"/>
    </xf>
    <xf numFmtId="38" fontId="9" fillId="0" borderId="19" xfId="2" applyNumberFormat="1" applyFont="1" applyBorder="1" applyAlignment="1" applyProtection="1">
      <alignment horizontal="right"/>
      <protection locked="0"/>
    </xf>
    <xf numFmtId="38" fontId="9" fillId="3" borderId="44" xfId="2" applyNumberFormat="1" applyFont="1" applyFill="1" applyBorder="1"/>
    <xf numFmtId="38" fontId="9" fillId="3" borderId="20" xfId="2" applyNumberFormat="1" applyFont="1" applyFill="1" applyBorder="1"/>
    <xf numFmtId="38" fontId="9" fillId="3" borderId="19" xfId="2" applyNumberFormat="1" applyFont="1" applyFill="1" applyBorder="1"/>
    <xf numFmtId="38" fontId="12" fillId="0" borderId="21" xfId="2" applyNumberFormat="1" applyFont="1" applyBorder="1"/>
    <xf numFmtId="38" fontId="12" fillId="0" borderId="20" xfId="2" applyNumberFormat="1" applyFont="1" applyBorder="1"/>
    <xf numFmtId="38" fontId="12" fillId="0" borderId="30" xfId="2" applyNumberFormat="1" applyFont="1" applyBorder="1"/>
    <xf numFmtId="38" fontId="12" fillId="5" borderId="44" xfId="2" applyNumberFormat="1" applyFont="1" applyFill="1" applyBorder="1"/>
    <xf numFmtId="38" fontId="12" fillId="5" borderId="21" xfId="2" applyNumberFormat="1" applyFont="1" applyFill="1" applyBorder="1"/>
    <xf numFmtId="38" fontId="12" fillId="5" borderId="106" xfId="2" applyNumberFormat="1" applyFont="1" applyFill="1" applyBorder="1"/>
    <xf numFmtId="38" fontId="12" fillId="5" borderId="20" xfId="2" applyNumberFormat="1" applyFont="1" applyFill="1" applyBorder="1"/>
    <xf numFmtId="38" fontId="12" fillId="5" borderId="30" xfId="2" applyNumberFormat="1" applyFont="1" applyFill="1" applyBorder="1"/>
    <xf numFmtId="38" fontId="12" fillId="6" borderId="20" xfId="2" applyNumberFormat="1" applyFont="1" applyFill="1" applyBorder="1"/>
    <xf numFmtId="38" fontId="12" fillId="5" borderId="55" xfId="2" applyNumberFormat="1" applyFont="1" applyFill="1" applyBorder="1"/>
    <xf numFmtId="38" fontId="12" fillId="5" borderId="32" xfId="2" applyNumberFormat="1" applyFont="1" applyFill="1" applyBorder="1"/>
    <xf numFmtId="38" fontId="12" fillId="5" borderId="11" xfId="2" applyNumberFormat="1" applyFont="1" applyFill="1" applyBorder="1"/>
    <xf numFmtId="38" fontId="12" fillId="5" borderId="31" xfId="2" applyNumberFormat="1" applyFont="1" applyFill="1" applyBorder="1"/>
    <xf numFmtId="38" fontId="9" fillId="6" borderId="32" xfId="2" applyNumberFormat="1" applyFont="1" applyFill="1" applyBorder="1"/>
    <xf numFmtId="38" fontId="12" fillId="5" borderId="10" xfId="2" applyNumberFormat="1" applyFont="1" applyFill="1" applyBorder="1"/>
    <xf numFmtId="38" fontId="9" fillId="0" borderId="0" xfId="2" applyNumberFormat="1" applyFont="1"/>
    <xf numFmtId="38" fontId="9" fillId="0" borderId="34" xfId="2" applyNumberFormat="1" applyFont="1" applyBorder="1"/>
    <xf numFmtId="38" fontId="9" fillId="3" borderId="13" xfId="2" applyNumberFormat="1" applyFont="1" applyFill="1" applyBorder="1" applyAlignment="1">
      <alignment horizontal="right"/>
    </xf>
    <xf numFmtId="38" fontId="9" fillId="3" borderId="63" xfId="2" applyNumberFormat="1" applyFont="1" applyFill="1" applyBorder="1" applyAlignment="1">
      <alignment horizontal="right"/>
    </xf>
    <xf numFmtId="38" fontId="9" fillId="3" borderId="64" xfId="2" applyNumberFormat="1" applyFont="1" applyFill="1" applyBorder="1" applyAlignment="1">
      <alignment horizontal="right"/>
    </xf>
    <xf numFmtId="38" fontId="9" fillId="3" borderId="14" xfId="2" applyNumberFormat="1" applyFont="1" applyFill="1" applyBorder="1" applyAlignment="1">
      <alignment horizontal="right"/>
    </xf>
    <xf numFmtId="38" fontId="9" fillId="0" borderId="13" xfId="2" applyNumberFormat="1" applyFont="1" applyBorder="1" applyAlignment="1" applyProtection="1">
      <alignment horizontal="right"/>
      <protection locked="0"/>
    </xf>
    <xf numFmtId="38" fontId="9" fillId="0" borderId="63" xfId="2" applyNumberFormat="1" applyFont="1" applyBorder="1" applyAlignment="1" applyProtection="1">
      <alignment horizontal="right"/>
      <protection locked="0"/>
    </xf>
    <xf numFmtId="38" fontId="9" fillId="0" borderId="64" xfId="2" applyNumberFormat="1" applyFont="1" applyBorder="1" applyAlignment="1" applyProtection="1">
      <alignment horizontal="right"/>
      <protection locked="0"/>
    </xf>
    <xf numFmtId="38" fontId="12" fillId="5" borderId="14" xfId="2" applyNumberFormat="1" applyFont="1" applyFill="1" applyBorder="1" applyAlignment="1">
      <alignment horizontal="right"/>
    </xf>
    <xf numFmtId="38" fontId="9" fillId="3" borderId="31" xfId="2" applyNumberFormat="1" applyFont="1" applyFill="1" applyBorder="1" applyAlignment="1">
      <alignment horizontal="right"/>
    </xf>
    <xf numFmtId="38" fontId="9" fillId="3" borderId="32" xfId="2" applyNumberFormat="1" applyFont="1" applyFill="1" applyBorder="1" applyAlignment="1">
      <alignment horizontal="right"/>
    </xf>
    <xf numFmtId="38" fontId="9" fillId="3" borderId="10" xfId="2" applyNumberFormat="1" applyFont="1" applyFill="1" applyBorder="1" applyAlignment="1">
      <alignment horizontal="right"/>
    </xf>
    <xf numFmtId="38" fontId="9" fillId="3" borderId="11" xfId="2" applyNumberFormat="1" applyFont="1" applyFill="1" applyBorder="1" applyAlignment="1">
      <alignment horizontal="right"/>
    </xf>
    <xf numFmtId="38" fontId="9" fillId="0" borderId="31" xfId="2" applyNumberFormat="1" applyFont="1" applyBorder="1" applyAlignment="1" applyProtection="1">
      <alignment horizontal="right"/>
      <protection locked="0"/>
    </xf>
    <xf numFmtId="38" fontId="9" fillId="0" borderId="32" xfId="2" applyNumberFormat="1" applyFont="1" applyBorder="1" applyAlignment="1" applyProtection="1">
      <alignment horizontal="right"/>
      <protection locked="0"/>
    </xf>
    <xf numFmtId="38" fontId="9" fillId="0" borderId="10" xfId="2" applyNumberFormat="1" applyFont="1" applyBorder="1" applyAlignment="1" applyProtection="1">
      <alignment horizontal="right"/>
      <protection locked="0"/>
    </xf>
    <xf numFmtId="38" fontId="12" fillId="5" borderId="11" xfId="2" applyNumberFormat="1" applyFont="1" applyFill="1" applyBorder="1" applyAlignment="1">
      <alignment horizontal="right"/>
    </xf>
    <xf numFmtId="38" fontId="9" fillId="0" borderId="0" xfId="2" applyNumberFormat="1" applyFont="1" applyAlignment="1">
      <alignment horizontal="right"/>
    </xf>
    <xf numFmtId="38" fontId="9" fillId="0" borderId="0" xfId="2" applyNumberFormat="1" applyFont="1" applyAlignment="1" applyProtection="1">
      <alignment horizontal="right"/>
      <protection locked="0"/>
    </xf>
    <xf numFmtId="38" fontId="9" fillId="0" borderId="2" xfId="2" applyNumberFormat="1" applyFont="1" applyBorder="1" applyAlignment="1" applyProtection="1">
      <alignment horizontal="right"/>
      <protection locked="0"/>
    </xf>
    <xf numFmtId="38" fontId="12" fillId="5" borderId="0" xfId="2" applyNumberFormat="1" applyFont="1" applyFill="1" applyAlignment="1">
      <alignment horizontal="right"/>
    </xf>
    <xf numFmtId="38" fontId="31" fillId="0" borderId="0" xfId="2" applyNumberFormat="1" applyFont="1"/>
    <xf numFmtId="38" fontId="11" fillId="0" borderId="0" xfId="2" applyNumberFormat="1" applyFont="1" applyAlignment="1">
      <alignment horizontal="right"/>
    </xf>
    <xf numFmtId="38" fontId="9" fillId="0" borderId="7" xfId="2" applyNumberFormat="1" applyFont="1" applyBorder="1"/>
    <xf numFmtId="38" fontId="12" fillId="0" borderId="0" xfId="2" applyNumberFormat="1" applyFont="1"/>
    <xf numFmtId="38" fontId="9" fillId="0" borderId="14" xfId="2" applyNumberFormat="1" applyFont="1" applyBorder="1" applyAlignment="1" applyProtection="1">
      <alignment horizontal="right"/>
      <protection locked="0"/>
    </xf>
    <xf numFmtId="38" fontId="9" fillId="3" borderId="21" xfId="2" applyNumberFormat="1" applyFont="1" applyFill="1" applyBorder="1" applyAlignment="1">
      <alignment horizontal="right"/>
    </xf>
    <xf numFmtId="38" fontId="9" fillId="9" borderId="31" xfId="2" applyNumberFormat="1" applyFont="1" applyFill="1" applyBorder="1" applyAlignment="1" applyProtection="1">
      <alignment horizontal="right"/>
      <protection locked="0"/>
    </xf>
    <xf numFmtId="38" fontId="9" fillId="9" borderId="32" xfId="2" applyNumberFormat="1" applyFont="1" applyFill="1" applyBorder="1" applyAlignment="1" applyProtection="1">
      <alignment horizontal="right"/>
      <protection locked="0"/>
    </xf>
    <xf numFmtId="38" fontId="9" fillId="9" borderId="11" xfId="2" applyNumberFormat="1" applyFont="1" applyFill="1" applyBorder="1" applyAlignment="1" applyProtection="1">
      <alignment horizontal="right"/>
      <protection locked="0"/>
    </xf>
    <xf numFmtId="38" fontId="9" fillId="0" borderId="11" xfId="2" applyNumberFormat="1" applyFont="1" applyBorder="1" applyAlignment="1" applyProtection="1">
      <alignment horizontal="right"/>
      <protection locked="0"/>
    </xf>
    <xf numFmtId="38" fontId="9" fillId="0" borderId="5" xfId="2" applyNumberFormat="1" applyFont="1" applyBorder="1" applyAlignment="1" applyProtection="1">
      <alignment horizontal="right"/>
      <protection locked="0"/>
    </xf>
    <xf numFmtId="38" fontId="31" fillId="0" borderId="0" xfId="2" applyNumberFormat="1" applyFont="1" applyAlignment="1">
      <alignment horizontal="left"/>
    </xf>
    <xf numFmtId="38" fontId="9" fillId="0" borderId="0" xfId="0" applyNumberFormat="1" applyFont="1"/>
    <xf numFmtId="38" fontId="9" fillId="0" borderId="5" xfId="0" applyNumberFormat="1" applyFont="1" applyBorder="1"/>
    <xf numFmtId="38" fontId="9" fillId="0" borderId="7" xfId="0" applyNumberFormat="1" applyFont="1" applyBorder="1"/>
    <xf numFmtId="38" fontId="11" fillId="0" borderId="0" xfId="0" applyNumberFormat="1" applyFont="1" applyAlignment="1">
      <alignment horizontal="right"/>
    </xf>
    <xf numFmtId="38" fontId="9" fillId="0" borderId="65" xfId="2" applyNumberFormat="1" applyFont="1" applyBorder="1" applyAlignment="1" applyProtection="1">
      <alignment horizontal="right"/>
      <protection locked="0"/>
    </xf>
    <xf numFmtId="38" fontId="9" fillId="0" borderId="66" xfId="2" applyNumberFormat="1" applyFont="1" applyBorder="1" applyAlignment="1" applyProtection="1">
      <alignment horizontal="right"/>
      <protection locked="0"/>
    </xf>
    <xf numFmtId="38" fontId="9" fillId="0" borderId="35" xfId="2" applyNumberFormat="1" applyFont="1" applyBorder="1" applyAlignment="1" applyProtection="1">
      <alignment horizontal="right"/>
      <protection locked="0"/>
    </xf>
    <xf numFmtId="38" fontId="9" fillId="0" borderId="65" xfId="0" applyNumberFormat="1" applyFont="1" applyBorder="1" applyAlignment="1" applyProtection="1">
      <alignment horizontal="right"/>
      <protection locked="0"/>
    </xf>
    <xf numFmtId="38" fontId="9" fillId="0" borderId="66" xfId="0" applyNumberFormat="1" applyFont="1" applyBorder="1" applyAlignment="1" applyProtection="1">
      <alignment horizontal="right"/>
      <protection locked="0"/>
    </xf>
    <xf numFmtId="38" fontId="9" fillId="0" borderId="68" xfId="0" applyNumberFormat="1" applyFont="1" applyBorder="1" applyAlignment="1" applyProtection="1">
      <alignment horizontal="right"/>
      <protection locked="0"/>
    </xf>
    <xf numFmtId="38" fontId="9" fillId="0" borderId="35" xfId="0" applyNumberFormat="1" applyFont="1" applyBorder="1" applyAlignment="1" applyProtection="1">
      <alignment horizontal="right"/>
      <protection locked="0"/>
    </xf>
    <xf numFmtId="38" fontId="0" fillId="0" borderId="0" xfId="0" applyNumberFormat="1"/>
    <xf numFmtId="38" fontId="21" fillId="0" borderId="65" xfId="0" applyNumberFormat="1" applyFont="1" applyBorder="1" applyAlignment="1">
      <alignment horizontal="right"/>
    </xf>
    <xf numFmtId="38" fontId="21" fillId="0" borderId="66" xfId="0" applyNumberFormat="1" applyFont="1" applyBorder="1" applyAlignment="1">
      <alignment horizontal="center"/>
    </xf>
    <xf numFmtId="38" fontId="21" fillId="0" borderId="35" xfId="0" applyNumberFormat="1" applyFont="1" applyBorder="1" applyAlignment="1">
      <alignment horizontal="center"/>
    </xf>
    <xf numFmtId="38" fontId="9" fillId="0" borderId="65" xfId="0" applyNumberFormat="1" applyFont="1" applyBorder="1" applyAlignment="1">
      <alignment horizontal="center"/>
    </xf>
    <xf numFmtId="38" fontId="21" fillId="0" borderId="66" xfId="0" applyNumberFormat="1" applyFont="1" applyBorder="1" applyAlignment="1">
      <alignment horizontal="right" wrapText="1"/>
    </xf>
    <xf numFmtId="38" fontId="21" fillId="0" borderId="66" xfId="0" applyNumberFormat="1" applyFont="1" applyBorder="1" applyAlignment="1">
      <alignment horizontal="center" wrapText="1"/>
    </xf>
    <xf numFmtId="38" fontId="21" fillId="0" borderId="68" xfId="0" applyNumberFormat="1" applyFont="1" applyBorder="1" applyAlignment="1">
      <alignment horizontal="center" wrapText="1"/>
    </xf>
    <xf numFmtId="38" fontId="21" fillId="0" borderId="66" xfId="0" applyNumberFormat="1" applyFont="1" applyBorder="1" applyAlignment="1">
      <alignment wrapText="1"/>
    </xf>
    <xf numFmtId="38" fontId="21" fillId="0" borderId="35" xfId="0" applyNumberFormat="1" applyFont="1" applyBorder="1" applyAlignment="1">
      <alignment horizontal="center" wrapText="1"/>
    </xf>
    <xf numFmtId="38" fontId="9" fillId="0" borderId="70" xfId="0" applyNumberFormat="1" applyFont="1" applyBorder="1" applyAlignment="1">
      <alignment horizontal="center"/>
    </xf>
    <xf numFmtId="3" fontId="9" fillId="0" borderId="11" xfId="2" applyNumberFormat="1" applyFont="1" applyBorder="1" applyProtection="1">
      <protection locked="0"/>
    </xf>
    <xf numFmtId="167" fontId="18" fillId="5" borderId="76" xfId="2" applyNumberFormat="1" applyFont="1" applyFill="1" applyBorder="1"/>
    <xf numFmtId="167" fontId="8" fillId="0" borderId="19" xfId="2" applyNumberFormat="1" applyFont="1" applyBorder="1" applyProtection="1">
      <protection locked="0"/>
    </xf>
    <xf numFmtId="167" fontId="8" fillId="0" borderId="28" xfId="2" applyNumberFormat="1" applyFont="1" applyBorder="1" applyProtection="1">
      <protection locked="0"/>
    </xf>
    <xf numFmtId="167" fontId="8" fillId="0" borderId="58" xfId="2" applyNumberFormat="1" applyFont="1" applyBorder="1" applyProtection="1">
      <protection locked="0"/>
    </xf>
    <xf numFmtId="167" fontId="8" fillId="0" borderId="11" xfId="2" applyNumberFormat="1" applyFont="1" applyBorder="1" applyProtection="1">
      <protection locked="0"/>
    </xf>
    <xf numFmtId="0" fontId="9" fillId="12" borderId="17" xfId="2" applyFont="1" applyFill="1" applyBorder="1"/>
    <xf numFmtId="0" fontId="34" fillId="0" borderId="0" xfId="0" applyFont="1"/>
    <xf numFmtId="0" fontId="9" fillId="8" borderId="21" xfId="0" applyFont="1" applyFill="1" applyBorder="1"/>
    <xf numFmtId="0" fontId="9" fillId="8" borderId="30" xfId="0" applyFont="1" applyFill="1" applyBorder="1" applyAlignment="1">
      <alignment horizontal="center"/>
    </xf>
    <xf numFmtId="3" fontId="9" fillId="8" borderId="44" xfId="0" applyNumberFormat="1" applyFont="1" applyFill="1" applyBorder="1" applyAlignment="1">
      <alignment horizontal="right"/>
    </xf>
    <xf numFmtId="0" fontId="9" fillId="0" borderId="17" xfId="0" applyFont="1" applyBorder="1"/>
    <xf numFmtId="0" fontId="9" fillId="0" borderId="21" xfId="0" applyFont="1" applyBorder="1"/>
    <xf numFmtId="0" fontId="9" fillId="0" borderId="30" xfId="0" applyFont="1" applyBorder="1" applyAlignment="1">
      <alignment horizontal="center"/>
    </xf>
    <xf numFmtId="3" fontId="9" fillId="0" borderId="44" xfId="0" applyNumberFormat="1" applyFont="1" applyBorder="1" applyAlignment="1" applyProtection="1">
      <alignment horizontal="right"/>
      <protection locked="0"/>
    </xf>
    <xf numFmtId="0" fontId="9" fillId="0" borderId="17" xfId="0" applyFont="1" applyBorder="1" applyAlignment="1">
      <alignment horizontal="left" indent="1"/>
    </xf>
    <xf numFmtId="3" fontId="9" fillId="0" borderId="44" xfId="0" applyNumberFormat="1" applyFont="1" applyBorder="1" applyAlignment="1">
      <alignment horizontal="right"/>
    </xf>
    <xf numFmtId="0" fontId="11" fillId="0" borderId="25" xfId="0" applyFont="1" applyBorder="1"/>
    <xf numFmtId="0" fontId="9" fillId="0" borderId="26" xfId="0" applyFont="1" applyBorder="1"/>
    <xf numFmtId="0" fontId="9" fillId="0" borderId="97" xfId="0" applyFont="1" applyBorder="1" applyAlignment="1">
      <alignment horizontal="center"/>
    </xf>
    <xf numFmtId="3" fontId="9" fillId="0" borderId="43" xfId="0" applyNumberFormat="1" applyFont="1" applyBorder="1" applyAlignment="1" applyProtection="1">
      <alignment horizontal="right"/>
      <protection locked="0"/>
    </xf>
    <xf numFmtId="0" fontId="9" fillId="8" borderId="25" xfId="0" applyFont="1" applyFill="1" applyBorder="1"/>
    <xf numFmtId="0" fontId="9" fillId="8" borderId="26" xfId="0" applyFont="1" applyFill="1" applyBorder="1"/>
    <xf numFmtId="0" fontId="9" fillId="8" borderId="97" xfId="0" applyFont="1" applyFill="1" applyBorder="1" applyAlignment="1">
      <alignment horizontal="center"/>
    </xf>
    <xf numFmtId="3" fontId="9" fillId="8" borderId="43" xfId="0" applyNumberFormat="1" applyFont="1" applyFill="1" applyBorder="1" applyAlignment="1">
      <alignment horizontal="right"/>
    </xf>
    <xf numFmtId="3" fontId="9" fillId="8" borderId="20" xfId="0" applyNumberFormat="1" applyFont="1" applyFill="1" applyBorder="1" applyAlignment="1">
      <alignment horizontal="right"/>
    </xf>
    <xf numFmtId="3" fontId="9" fillId="8" borderId="19" xfId="0" applyNumberFormat="1" applyFont="1" applyFill="1" applyBorder="1" applyAlignment="1">
      <alignment horizontal="right"/>
    </xf>
    <xf numFmtId="3" fontId="9" fillId="0" borderId="20" xfId="0" applyNumberFormat="1" applyFont="1" applyBorder="1" applyAlignment="1" applyProtection="1">
      <alignment horizontal="right"/>
      <protection locked="0"/>
    </xf>
    <xf numFmtId="3" fontId="9" fillId="0" borderId="19" xfId="0" applyNumberFormat="1" applyFont="1" applyBorder="1" applyAlignment="1" applyProtection="1">
      <alignment horizontal="right"/>
      <protection locked="0"/>
    </xf>
    <xf numFmtId="3" fontId="9" fillId="0" borderId="20" xfId="0" applyNumberFormat="1" applyFont="1" applyBorder="1" applyAlignment="1">
      <alignment horizontal="right"/>
    </xf>
    <xf numFmtId="3" fontId="9" fillId="0" borderId="19" xfId="0" applyNumberFormat="1" applyFont="1" applyBorder="1" applyAlignment="1">
      <alignment horizontal="right"/>
    </xf>
    <xf numFmtId="3" fontId="9" fillId="0" borderId="98" xfId="0" applyNumberFormat="1" applyFont="1" applyBorder="1" applyAlignment="1" applyProtection="1">
      <alignment horizontal="right"/>
      <protection locked="0"/>
    </xf>
    <xf numFmtId="3" fontId="9" fillId="0" borderId="99" xfId="0" applyNumberFormat="1" applyFont="1" applyBorder="1" applyAlignment="1" applyProtection="1">
      <alignment horizontal="right"/>
      <protection locked="0"/>
    </xf>
    <xf numFmtId="3" fontId="9" fillId="8" borderId="98" xfId="0" applyNumberFormat="1" applyFont="1" applyFill="1" applyBorder="1" applyAlignment="1">
      <alignment horizontal="right"/>
    </xf>
    <xf numFmtId="3" fontId="9" fillId="8" borderId="99" xfId="0" applyNumberFormat="1" applyFont="1" applyFill="1" applyBorder="1" applyAlignment="1">
      <alignment horizontal="right"/>
    </xf>
    <xf numFmtId="0" fontId="28" fillId="8" borderId="12" xfId="0" applyFont="1" applyFill="1" applyBorder="1"/>
    <xf numFmtId="0" fontId="28" fillId="8" borderId="17" xfId="0" applyFont="1" applyFill="1" applyBorder="1"/>
    <xf numFmtId="3" fontId="9" fillId="8" borderId="21" xfId="0" applyNumberFormat="1" applyFont="1" applyFill="1" applyBorder="1" applyAlignment="1">
      <alignment horizontal="right"/>
    </xf>
    <xf numFmtId="3" fontId="9" fillId="0" borderId="21" xfId="0" applyNumberFormat="1" applyFont="1" applyBorder="1" applyAlignment="1" applyProtection="1">
      <alignment horizontal="right"/>
      <protection locked="0"/>
    </xf>
    <xf numFmtId="3" fontId="9" fillId="0" borderId="21" xfId="0" applyNumberFormat="1" applyFont="1" applyBorder="1" applyAlignment="1">
      <alignment horizontal="right"/>
    </xf>
    <xf numFmtId="3" fontId="9" fillId="0" borderId="26" xfId="0" applyNumberFormat="1" applyFont="1" applyBorder="1" applyAlignment="1" applyProtection="1">
      <alignment horizontal="right"/>
      <protection locked="0"/>
    </xf>
    <xf numFmtId="3" fontId="9" fillId="8" borderId="26" xfId="0" applyNumberFormat="1" applyFont="1" applyFill="1" applyBorder="1" applyAlignment="1">
      <alignment horizontal="right"/>
    </xf>
    <xf numFmtId="0" fontId="12" fillId="0" borderId="4" xfId="2" applyFont="1" applyBorder="1" applyAlignment="1">
      <alignment horizontal="center" vertical="center" wrapText="1"/>
    </xf>
    <xf numFmtId="0" fontId="12" fillId="0" borderId="42" xfId="2" applyFont="1" applyBorder="1" applyAlignment="1">
      <alignment horizontal="center" vertical="center" wrapText="1"/>
    </xf>
    <xf numFmtId="0" fontId="12" fillId="0" borderId="36" xfId="2" applyFont="1" applyBorder="1" applyAlignment="1">
      <alignment horizontal="center" wrapText="1"/>
    </xf>
    <xf numFmtId="0" fontId="12" fillId="0" borderId="57" xfId="2" applyFont="1" applyBorder="1" applyAlignment="1">
      <alignment horizontal="center" wrapText="1"/>
    </xf>
    <xf numFmtId="0" fontId="12" fillId="0" borderId="51" xfId="2" applyFont="1" applyBorder="1" applyAlignment="1">
      <alignment horizontal="center" vertical="center"/>
    </xf>
    <xf numFmtId="0" fontId="12" fillId="0" borderId="54" xfId="2" applyFont="1" applyBorder="1" applyAlignment="1">
      <alignment horizontal="center" vertical="center"/>
    </xf>
    <xf numFmtId="0" fontId="12" fillId="0" borderId="36" xfId="2" applyFont="1" applyBorder="1" applyAlignment="1">
      <alignment horizontal="center" vertical="center" wrapText="1"/>
    </xf>
    <xf numFmtId="0" fontId="12" fillId="0" borderId="57" xfId="2" applyFont="1" applyBorder="1" applyAlignment="1">
      <alignment horizontal="center" vertical="center" wrapText="1"/>
    </xf>
    <xf numFmtId="0" fontId="9" fillId="0" borderId="23" xfId="2" applyFont="1" applyBorder="1" applyAlignment="1">
      <alignment horizontal="left" vertical="center" wrapText="1"/>
    </xf>
    <xf numFmtId="0" fontId="9" fillId="0" borderId="25" xfId="2" applyFont="1" applyBorder="1" applyAlignment="1">
      <alignment horizontal="left" vertical="center" wrapText="1"/>
    </xf>
    <xf numFmtId="0" fontId="12" fillId="0" borderId="12" xfId="2" applyFont="1" applyBorder="1" applyAlignment="1">
      <alignment horizontal="center" vertical="center"/>
    </xf>
    <xf numFmtId="0" fontId="12" fillId="0" borderId="29" xfId="2" applyFont="1" applyBorder="1" applyAlignment="1">
      <alignment horizontal="center" vertical="center"/>
    </xf>
    <xf numFmtId="0" fontId="12" fillId="0" borderId="107" xfId="2" applyFont="1" applyBorder="1" applyAlignment="1">
      <alignment horizontal="center" vertical="center"/>
    </xf>
    <xf numFmtId="0" fontId="12" fillId="0" borderId="29" xfId="2" applyFont="1" applyBorder="1" applyAlignment="1">
      <alignment horizontal="center" vertical="center" wrapText="1"/>
    </xf>
    <xf numFmtId="0" fontId="12" fillId="0" borderId="107"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38"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5" xfId="2" applyFont="1" applyBorder="1" applyAlignment="1">
      <alignment horizontal="center" vertical="center" wrapText="1"/>
    </xf>
    <xf numFmtId="0" fontId="28" fillId="5" borderId="33" xfId="0" applyFont="1" applyFill="1" applyBorder="1" applyAlignment="1">
      <alignment horizontal="center"/>
    </xf>
    <xf numFmtId="0" fontId="28" fillId="5" borderId="34" xfId="0" applyFont="1" applyFill="1" applyBorder="1" applyAlignment="1">
      <alignment horizontal="center"/>
    </xf>
    <xf numFmtId="0" fontId="28" fillId="5" borderId="96" xfId="0" applyFont="1" applyFill="1" applyBorder="1" applyAlignment="1">
      <alignment horizontal="center"/>
    </xf>
    <xf numFmtId="0" fontId="28" fillId="7" borderId="34" xfId="0" applyFont="1" applyFill="1" applyBorder="1" applyAlignment="1">
      <alignment horizontal="center"/>
    </xf>
    <xf numFmtId="0" fontId="28" fillId="7" borderId="96" xfId="0" applyFont="1" applyFill="1" applyBorder="1" applyAlignment="1">
      <alignment horizontal="center"/>
    </xf>
    <xf numFmtId="0" fontId="12" fillId="0" borderId="51" xfId="2" applyFont="1" applyBorder="1" applyAlignment="1">
      <alignment horizontal="center" vertical="center" wrapText="1"/>
    </xf>
    <xf numFmtId="0" fontId="12" fillId="0" borderId="52" xfId="2" applyFont="1" applyBorder="1" applyAlignment="1">
      <alignment horizontal="center" vertical="center" wrapText="1"/>
    </xf>
    <xf numFmtId="0" fontId="12" fillId="0" borderId="24" xfId="2" applyFont="1" applyBorder="1" applyAlignment="1">
      <alignment horizontal="center" vertical="center" wrapText="1"/>
    </xf>
    <xf numFmtId="0" fontId="12" fillId="0" borderId="39" xfId="2" applyFont="1" applyBorder="1" applyAlignment="1">
      <alignment horizontal="center" vertical="center" wrapText="1"/>
    </xf>
    <xf numFmtId="0" fontId="12" fillId="0" borderId="63" xfId="2" applyFont="1" applyBorder="1" applyAlignment="1">
      <alignment horizontal="center" vertical="center"/>
    </xf>
    <xf numFmtId="0" fontId="12" fillId="0" borderId="20" xfId="2" applyFont="1" applyBorder="1" applyAlignment="1">
      <alignment horizontal="center" vertical="center"/>
    </xf>
    <xf numFmtId="0" fontId="12" fillId="0" borderId="63"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77" xfId="2" applyFont="1" applyBorder="1" applyAlignment="1">
      <alignment horizontal="center" vertical="center"/>
    </xf>
    <xf numFmtId="0" fontId="12" fillId="0" borderId="44" xfId="2" applyFont="1" applyBorder="1" applyAlignment="1">
      <alignment horizontal="center" vertical="center"/>
    </xf>
    <xf numFmtId="0" fontId="12" fillId="0" borderId="14"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13" xfId="2" applyFont="1" applyBorder="1" applyAlignment="1">
      <alignment horizontal="center" vertical="center" wrapText="1"/>
    </xf>
    <xf numFmtId="0" fontId="12" fillId="0" borderId="21" xfId="2" applyFont="1" applyBorder="1" applyAlignment="1">
      <alignment horizontal="center" vertical="center" wrapText="1"/>
    </xf>
    <xf numFmtId="0" fontId="12" fillId="0" borderId="19" xfId="2" applyFont="1" applyBorder="1" applyAlignment="1">
      <alignment horizontal="center" vertical="center"/>
    </xf>
    <xf numFmtId="0" fontId="12" fillId="0" borderId="23" xfId="2" applyFont="1" applyBorder="1" applyAlignment="1">
      <alignment horizontal="center" wrapText="1"/>
    </xf>
    <xf numFmtId="0" fontId="12" fillId="0" borderId="37" xfId="2" applyFont="1" applyBorder="1" applyAlignment="1">
      <alignment horizontal="center"/>
    </xf>
    <xf numFmtId="0" fontId="12" fillId="0" borderId="15" xfId="2" applyFont="1" applyBorder="1" applyAlignment="1">
      <alignment horizontal="center"/>
    </xf>
    <xf numFmtId="0" fontId="12" fillId="0" borderId="40" xfId="2" applyFont="1" applyBorder="1" applyAlignment="1">
      <alignment horizontal="center"/>
    </xf>
    <xf numFmtId="49" fontId="12" fillId="0" borderId="53" xfId="2" applyNumberFormat="1" applyFont="1" applyBorder="1" applyAlignment="1">
      <alignment horizontal="center" wrapText="1"/>
    </xf>
    <xf numFmtId="49" fontId="12" fillId="0" borderId="54" xfId="2" applyNumberFormat="1" applyFont="1" applyBorder="1" applyAlignment="1">
      <alignment horizontal="center" wrapText="1"/>
    </xf>
    <xf numFmtId="49" fontId="12" fillId="0" borderId="58" xfId="2" applyNumberFormat="1" applyFont="1" applyBorder="1" applyAlignment="1">
      <alignment horizontal="center" vertical="center"/>
    </xf>
    <xf numFmtId="49" fontId="12" fillId="0" borderId="42" xfId="2" applyNumberFormat="1" applyFont="1" applyBorder="1" applyAlignment="1">
      <alignment horizontal="center" vertical="center"/>
    </xf>
    <xf numFmtId="0" fontId="1" fillId="7" borderId="90" xfId="1" applyFill="1" applyBorder="1" applyAlignment="1">
      <alignment horizontal="center" vertical="center"/>
    </xf>
    <xf numFmtId="0" fontId="1" fillId="7" borderId="91" xfId="1" applyFill="1" applyBorder="1" applyAlignment="1">
      <alignment horizontal="center" vertical="center"/>
    </xf>
    <xf numFmtId="0" fontId="1" fillId="7" borderId="92" xfId="1" applyFill="1" applyBorder="1" applyAlignment="1">
      <alignment horizontal="center" vertical="center"/>
    </xf>
    <xf numFmtId="0" fontId="1" fillId="8" borderId="93" xfId="1" applyFill="1" applyBorder="1" applyAlignment="1">
      <alignment horizontal="center" vertical="center"/>
    </xf>
    <xf numFmtId="0" fontId="1" fillId="8" borderId="91" xfId="1" applyFill="1" applyBorder="1" applyAlignment="1">
      <alignment horizontal="center" vertical="center"/>
    </xf>
    <xf numFmtId="0" fontId="1" fillId="8" borderId="92" xfId="1" applyFill="1" applyBorder="1" applyAlignment="1">
      <alignment horizontal="center" vertical="center"/>
    </xf>
    <xf numFmtId="0" fontId="1" fillId="0" borderId="94" xfId="1" applyBorder="1" applyAlignment="1">
      <alignment horizontal="center" vertical="center"/>
    </xf>
    <xf numFmtId="0" fontId="1" fillId="0" borderId="95" xfId="1" applyBorder="1" applyAlignment="1">
      <alignment horizontal="center" vertical="center"/>
    </xf>
  </cellXfs>
  <cellStyles count="4">
    <cellStyle name="Comma" xfId="3" builtinId="3"/>
    <cellStyle name="Normal" xfId="0" builtinId="0"/>
    <cellStyle name="Normal_correspondence" xfId="1" xr:uid="{00000000-0005-0000-0000-000002000000}"/>
    <cellStyle name="Normal_OilQues" xfId="2" xr:uid="{00000000-0005-0000-0000-000003000000}"/>
  </cellStyles>
  <dxfs count="0"/>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tabSelected="1" workbookViewId="0">
      <selection activeCell="A15" sqref="A15"/>
    </sheetView>
  </sheetViews>
  <sheetFormatPr defaultColWidth="9" defaultRowHeight="15"/>
  <cols>
    <col min="1" max="1" width="9" style="112"/>
    <col min="2" max="3" width="24.625" style="112" customWidth="1"/>
    <col min="4" max="4" width="22" style="112" customWidth="1"/>
    <col min="5" max="5" width="10.25" style="112" customWidth="1"/>
    <col min="6" max="16384" width="9" style="112"/>
  </cols>
  <sheetData>
    <row r="1" spans="1:5" ht="25.5">
      <c r="A1" s="109" t="s">
        <v>169</v>
      </c>
      <c r="B1" s="111"/>
      <c r="C1" s="111"/>
      <c r="D1" s="111"/>
      <c r="E1" s="111"/>
    </row>
    <row r="2" spans="1:5" ht="25.5">
      <c r="A2" s="109" t="s">
        <v>170</v>
      </c>
      <c r="B2" s="111"/>
      <c r="C2" s="111"/>
      <c r="D2" s="111"/>
      <c r="E2" s="111"/>
    </row>
    <row r="3" spans="1:5" ht="25.5">
      <c r="A3" s="109"/>
      <c r="B3" s="111"/>
      <c r="C3" s="111"/>
      <c r="D3" s="111"/>
      <c r="E3" s="111"/>
    </row>
    <row r="4" spans="1:5" ht="15.75">
      <c r="A4" s="113" t="s">
        <v>97</v>
      </c>
      <c r="B4" s="111"/>
      <c r="C4" s="111"/>
      <c r="D4" s="111"/>
      <c r="E4" s="111"/>
    </row>
    <row r="5" spans="1:5" ht="16.5" thickBot="1">
      <c r="A5" s="113"/>
      <c r="B5" s="111"/>
      <c r="C5" s="111"/>
      <c r="D5" s="111"/>
      <c r="E5" s="111"/>
    </row>
    <row r="6" spans="1:5" ht="17.25" thickTop="1" thickBot="1">
      <c r="A6" s="111"/>
      <c r="B6" s="114" t="s">
        <v>171</v>
      </c>
      <c r="C6" s="117"/>
      <c r="D6" s="111"/>
      <c r="E6" s="111"/>
    </row>
    <row r="7" spans="1:5" s="204" customFormat="1" ht="17.25" thickTop="1" thickBot="1">
      <c r="A7" s="111"/>
      <c r="B7" s="115" t="s">
        <v>162</v>
      </c>
      <c r="C7" s="203">
        <v>2024</v>
      </c>
      <c r="D7" s="111"/>
      <c r="E7" s="111"/>
    </row>
    <row r="8" spans="1:5" s="204" customFormat="1" ht="11.25" customHeight="1" thickTop="1" thickBot="1">
      <c r="A8" s="111"/>
      <c r="B8" s="111"/>
      <c r="C8" s="111"/>
      <c r="D8" s="111"/>
      <c r="E8" s="111"/>
    </row>
    <row r="9" spans="1:5" ht="17.25" thickTop="1" thickBot="1">
      <c r="A9" s="111"/>
      <c r="B9" s="115" t="s">
        <v>94</v>
      </c>
      <c r="C9" s="117"/>
      <c r="D9" s="111"/>
      <c r="E9" s="111"/>
    </row>
    <row r="10" spans="1:5" ht="17.25" thickTop="1" thickBot="1">
      <c r="A10" s="111"/>
      <c r="B10" s="115" t="s">
        <v>95</v>
      </c>
      <c r="C10" s="117"/>
      <c r="D10" s="111"/>
      <c r="E10" s="111"/>
    </row>
    <row r="11" spans="1:5" ht="17.25" thickTop="1" thickBot="1">
      <c r="A11" s="111"/>
      <c r="B11" s="115" t="s">
        <v>172</v>
      </c>
      <c r="C11" s="117"/>
      <c r="D11" s="111"/>
      <c r="E11" s="111"/>
    </row>
    <row r="12" spans="1:5" ht="17.25" thickTop="1" thickBot="1">
      <c r="A12" s="111"/>
      <c r="B12" s="115" t="s">
        <v>96</v>
      </c>
      <c r="C12" s="117"/>
      <c r="D12" s="111"/>
      <c r="E12" s="111"/>
    </row>
    <row r="13" spans="1:5" ht="15.75" thickTop="1">
      <c r="A13" s="111"/>
      <c r="B13" s="111"/>
      <c r="C13" s="111"/>
      <c r="D13" s="111"/>
      <c r="E13" s="111"/>
    </row>
    <row r="14" spans="1:5">
      <c r="A14" s="111" t="s">
        <v>641</v>
      </c>
      <c r="B14" s="111"/>
      <c r="C14" s="111"/>
      <c r="D14" s="111"/>
      <c r="E14" s="111"/>
    </row>
    <row r="15" spans="1:5">
      <c r="A15" s="111" t="s">
        <v>638</v>
      </c>
      <c r="B15" s="111"/>
      <c r="C15" s="111"/>
      <c r="D15" s="111"/>
      <c r="E15" s="111"/>
    </row>
    <row r="16" spans="1:5">
      <c r="A16" s="111" t="s">
        <v>640</v>
      </c>
      <c r="B16" s="111"/>
      <c r="C16" s="111"/>
      <c r="D16" s="111"/>
      <c r="E16" s="111"/>
    </row>
    <row r="17" spans="1:5">
      <c r="A17" s="111"/>
      <c r="B17" s="111"/>
      <c r="C17" s="111"/>
      <c r="D17" s="111"/>
      <c r="E17" s="111"/>
    </row>
    <row r="18" spans="1:5">
      <c r="A18" s="111"/>
      <c r="B18" s="111"/>
      <c r="C18" s="111"/>
      <c r="D18" s="111"/>
      <c r="E18" s="111"/>
    </row>
    <row r="19" spans="1:5">
      <c r="A19" s="111" t="s">
        <v>639</v>
      </c>
      <c r="B19" s="111"/>
      <c r="C19" s="111"/>
      <c r="D19" s="111"/>
      <c r="E19" s="111"/>
    </row>
    <row r="20" spans="1:5">
      <c r="A20" s="116"/>
      <c r="B20" s="111"/>
      <c r="C20" s="111"/>
      <c r="D20" s="111"/>
      <c r="E20" s="111"/>
    </row>
  </sheetData>
  <phoneticPr fontId="2"/>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
  <sheetViews>
    <sheetView zoomScale="90" zoomScaleNormal="90" workbookViewId="0">
      <pane xSplit="3" ySplit="7" topLeftCell="D8" activePane="bottomRight" state="frozen"/>
      <selection pane="topRight" activeCell="D1" sqref="D1"/>
      <selection pane="bottomLeft" activeCell="A8" sqref="A8"/>
      <selection pane="bottomRight" activeCell="N24" sqref="N24"/>
    </sheetView>
  </sheetViews>
  <sheetFormatPr defaultColWidth="9" defaultRowHeight="13.5"/>
  <cols>
    <col min="2" max="2" width="30.125" customWidth="1"/>
    <col min="3" max="3" width="6.25" customWidth="1"/>
    <col min="4" max="10" width="12.625" customWidth="1"/>
  </cols>
  <sheetData>
    <row r="1" spans="1:10" ht="24" customHeight="1">
      <c r="A1" s="118" t="s">
        <v>169</v>
      </c>
      <c r="C1" s="119"/>
      <c r="D1" s="119"/>
      <c r="E1" s="119"/>
      <c r="F1" s="119"/>
      <c r="G1" s="119"/>
      <c r="H1" s="119"/>
      <c r="I1" s="119"/>
      <c r="J1" s="120"/>
    </row>
    <row r="2" spans="1:10" ht="24" customHeight="1">
      <c r="A2" s="118" t="s">
        <v>260</v>
      </c>
      <c r="C2" s="119"/>
      <c r="D2" s="119"/>
      <c r="E2" s="119"/>
      <c r="F2" s="119"/>
      <c r="G2" s="119"/>
      <c r="H2" s="119"/>
      <c r="I2" s="119"/>
      <c r="J2" s="119"/>
    </row>
    <row r="3" spans="1:10" ht="15.75" thickBot="1">
      <c r="A3" s="2"/>
      <c r="B3" s="2"/>
      <c r="C3" s="2"/>
      <c r="D3" s="2"/>
      <c r="E3" s="69"/>
      <c r="F3" s="69"/>
      <c r="G3" s="69"/>
      <c r="H3" s="69"/>
      <c r="I3" s="69"/>
      <c r="J3" s="70"/>
    </row>
    <row r="4" spans="1:10" ht="18" customHeight="1" thickTop="1">
      <c r="A4" s="2"/>
      <c r="B4" s="2"/>
      <c r="C4" s="40"/>
      <c r="D4" s="473" t="s">
        <v>164</v>
      </c>
      <c r="E4" s="475" t="s">
        <v>165</v>
      </c>
      <c r="F4" s="475" t="s">
        <v>163</v>
      </c>
      <c r="G4" s="475" t="s">
        <v>197</v>
      </c>
      <c r="H4" s="471" t="s">
        <v>166</v>
      </c>
      <c r="I4" s="475" t="s">
        <v>167</v>
      </c>
      <c r="J4" s="469" t="s">
        <v>168</v>
      </c>
    </row>
    <row r="5" spans="1:10" ht="18" customHeight="1">
      <c r="A5" s="2"/>
      <c r="B5" s="2"/>
      <c r="C5" s="40"/>
      <c r="D5" s="474"/>
      <c r="E5" s="476"/>
      <c r="F5" s="476"/>
      <c r="G5" s="476"/>
      <c r="H5" s="472"/>
      <c r="I5" s="476"/>
      <c r="J5" s="470"/>
    </row>
    <row r="6" spans="1:10" s="215" customFormat="1" ht="15">
      <c r="A6" s="213"/>
      <c r="B6" s="213"/>
      <c r="C6" s="214"/>
      <c r="D6" s="225" t="s">
        <v>269</v>
      </c>
      <c r="E6" s="226" t="s">
        <v>223</v>
      </c>
      <c r="F6" s="226" t="s">
        <v>223</v>
      </c>
      <c r="G6" s="226" t="s">
        <v>223</v>
      </c>
      <c r="H6" s="226" t="s">
        <v>223</v>
      </c>
      <c r="I6" s="226" t="s">
        <v>223</v>
      </c>
      <c r="J6" s="227" t="s">
        <v>223</v>
      </c>
    </row>
    <row r="7" spans="1:10" ht="15.75" thickBot="1">
      <c r="A7" s="4"/>
      <c r="B7" s="4"/>
      <c r="C7" s="43"/>
      <c r="D7" s="6" t="s">
        <v>0</v>
      </c>
      <c r="E7" s="7" t="s">
        <v>1</v>
      </c>
      <c r="F7" s="7" t="s">
        <v>2</v>
      </c>
      <c r="G7" s="47" t="s">
        <v>60</v>
      </c>
      <c r="H7" s="7" t="s">
        <v>61</v>
      </c>
      <c r="I7" s="7" t="s">
        <v>62</v>
      </c>
      <c r="J7" s="8" t="s">
        <v>21</v>
      </c>
    </row>
    <row r="8" spans="1:10" ht="15.75" thickTop="1">
      <c r="A8" s="9" t="s">
        <v>173</v>
      </c>
      <c r="B8" s="11"/>
      <c r="C8" s="71" t="s">
        <v>81</v>
      </c>
      <c r="D8" s="286"/>
      <c r="E8" s="287"/>
      <c r="F8" s="288"/>
      <c r="G8" s="289"/>
      <c r="H8" s="289"/>
      <c r="I8" s="287"/>
      <c r="J8" s="290">
        <f>SUM(D8:G8,I8)</f>
        <v>0</v>
      </c>
    </row>
    <row r="9" spans="1:10" ht="15">
      <c r="A9" s="10" t="s">
        <v>174</v>
      </c>
      <c r="B9" s="11"/>
      <c r="C9" s="71" t="s">
        <v>39</v>
      </c>
      <c r="D9" s="291"/>
      <c r="E9" s="292"/>
      <c r="F9" s="288"/>
      <c r="G9" s="293">
        <f>SUM(G10:G12)</f>
        <v>0</v>
      </c>
      <c r="H9" s="293">
        <f>H12</f>
        <v>0</v>
      </c>
      <c r="I9" s="293">
        <f>SUM(I10:I12)</f>
        <v>0</v>
      </c>
      <c r="J9" s="290">
        <f t="shared" ref="J9:J21" si="0">SUM(D9:G9,I9)</f>
        <v>0</v>
      </c>
    </row>
    <row r="10" spans="1:10" ht="15">
      <c r="A10" s="10" t="s">
        <v>37</v>
      </c>
      <c r="B10" s="11"/>
      <c r="C10" s="71" t="s">
        <v>40</v>
      </c>
      <c r="D10" s="291"/>
      <c r="E10" s="292"/>
      <c r="F10" s="288"/>
      <c r="G10" s="287"/>
      <c r="H10" s="294"/>
      <c r="I10" s="287"/>
      <c r="J10" s="290">
        <f t="shared" si="0"/>
        <v>0</v>
      </c>
    </row>
    <row r="11" spans="1:10" ht="15">
      <c r="A11" s="10" t="s">
        <v>38</v>
      </c>
      <c r="B11" s="11"/>
      <c r="C11" s="71" t="s">
        <v>41</v>
      </c>
      <c r="D11" s="291"/>
      <c r="E11" s="292"/>
      <c r="F11" s="288"/>
      <c r="G11" s="287"/>
      <c r="H11" s="294"/>
      <c r="I11" s="287"/>
      <c r="J11" s="290">
        <f t="shared" si="0"/>
        <v>0</v>
      </c>
    </row>
    <row r="12" spans="1:10" ht="15">
      <c r="A12" s="10" t="s">
        <v>198</v>
      </c>
      <c r="B12" s="13"/>
      <c r="C12" s="72" t="s">
        <v>42</v>
      </c>
      <c r="D12" s="291"/>
      <c r="E12" s="292"/>
      <c r="F12" s="292"/>
      <c r="G12" s="295"/>
      <c r="H12" s="295"/>
      <c r="I12" s="295"/>
      <c r="J12" s="296">
        <f t="shared" si="0"/>
        <v>0</v>
      </c>
    </row>
    <row r="13" spans="1:10" ht="18">
      <c r="A13" s="12" t="s">
        <v>175</v>
      </c>
      <c r="B13" s="13"/>
      <c r="C13" s="72" t="s">
        <v>43</v>
      </c>
      <c r="D13" s="291"/>
      <c r="E13" s="292"/>
      <c r="F13" s="295"/>
      <c r="G13" s="292"/>
      <c r="H13" s="292"/>
      <c r="I13" s="292"/>
      <c r="J13" s="296">
        <f t="shared" si="0"/>
        <v>0</v>
      </c>
    </row>
    <row r="14" spans="1:10" ht="18">
      <c r="A14" s="12" t="s">
        <v>176</v>
      </c>
      <c r="B14" s="13"/>
      <c r="C14" s="72" t="s">
        <v>44</v>
      </c>
      <c r="D14" s="291"/>
      <c r="E14" s="292"/>
      <c r="F14" s="295"/>
      <c r="G14" s="297"/>
      <c r="H14" s="297"/>
      <c r="I14" s="297"/>
      <c r="J14" s="296">
        <f t="shared" si="0"/>
        <v>0</v>
      </c>
    </row>
    <row r="15" spans="1:10" ht="18">
      <c r="A15" s="12" t="s">
        <v>67</v>
      </c>
      <c r="B15" s="13"/>
      <c r="C15" s="72" t="s">
        <v>45</v>
      </c>
      <c r="D15" s="298"/>
      <c r="E15" s="295"/>
      <c r="F15" s="295"/>
      <c r="G15" s="295"/>
      <c r="H15" s="295"/>
      <c r="I15" s="295"/>
      <c r="J15" s="296">
        <f t="shared" si="0"/>
        <v>0</v>
      </c>
    </row>
    <row r="16" spans="1:10" ht="18">
      <c r="A16" s="12" t="s">
        <v>68</v>
      </c>
      <c r="B16" s="13"/>
      <c r="C16" s="72" t="s">
        <v>46</v>
      </c>
      <c r="D16" s="298"/>
      <c r="E16" s="298"/>
      <c r="F16" s="298"/>
      <c r="G16" s="298"/>
      <c r="H16" s="298"/>
      <c r="I16" s="298"/>
      <c r="J16" s="296">
        <f t="shared" si="0"/>
        <v>0</v>
      </c>
    </row>
    <row r="17" spans="1:10" ht="15">
      <c r="A17" s="12" t="s">
        <v>177</v>
      </c>
      <c r="B17" s="12"/>
      <c r="C17" s="72" t="s">
        <v>47</v>
      </c>
      <c r="D17" s="298"/>
      <c r="E17" s="298"/>
      <c r="F17" s="295"/>
      <c r="G17" s="295"/>
      <c r="H17" s="295"/>
      <c r="I17" s="295"/>
      <c r="J17" s="296">
        <f t="shared" si="0"/>
        <v>0</v>
      </c>
    </row>
    <row r="18" spans="1:10" ht="18">
      <c r="A18" s="12" t="s">
        <v>338</v>
      </c>
      <c r="B18" s="13"/>
      <c r="C18" s="72" t="s">
        <v>80</v>
      </c>
      <c r="D18" s="299">
        <f t="shared" ref="D18:I18" si="1">D25-D26</f>
        <v>0</v>
      </c>
      <c r="E18" s="299">
        <f t="shared" si="1"/>
        <v>0</v>
      </c>
      <c r="F18" s="299">
        <f t="shared" si="1"/>
        <v>0</v>
      </c>
      <c r="G18" s="299">
        <f t="shared" si="1"/>
        <v>0</v>
      </c>
      <c r="H18" s="299">
        <f t="shared" si="1"/>
        <v>0</v>
      </c>
      <c r="I18" s="299">
        <f t="shared" si="1"/>
        <v>0</v>
      </c>
      <c r="J18" s="296">
        <f t="shared" si="0"/>
        <v>0</v>
      </c>
    </row>
    <row r="19" spans="1:10" ht="15">
      <c r="A19" s="12" t="s">
        <v>180</v>
      </c>
      <c r="B19" s="13"/>
      <c r="C19" s="72" t="s">
        <v>48</v>
      </c>
      <c r="D19" s="300">
        <f>D8+D15-D16-D17+D18</f>
        <v>0</v>
      </c>
      <c r="E19" s="300">
        <f>E8+E15-E16-E17+E18</f>
        <v>0</v>
      </c>
      <c r="F19" s="301">
        <f>F13+F14+F15-F16-F17+F18</f>
        <v>0</v>
      </c>
      <c r="G19" s="301">
        <f>G9+G14+G15-G16-G17+G18</f>
        <v>0</v>
      </c>
      <c r="H19" s="301">
        <f t="shared" ref="H19" si="2">H9+H14+H15-H16-H17+H18</f>
        <v>0</v>
      </c>
      <c r="I19" s="301">
        <f>I8+I9+I14+I15-I16-I17+I18</f>
        <v>0</v>
      </c>
      <c r="J19" s="296">
        <f t="shared" si="0"/>
        <v>0</v>
      </c>
    </row>
    <row r="20" spans="1:10" ht="15">
      <c r="A20" s="12" t="s">
        <v>178</v>
      </c>
      <c r="B20" s="13"/>
      <c r="C20" s="72" t="s">
        <v>49</v>
      </c>
      <c r="D20" s="300">
        <f t="shared" ref="D20:I20" si="3">D19-D21</f>
        <v>0</v>
      </c>
      <c r="E20" s="300">
        <f t="shared" si="3"/>
        <v>0</v>
      </c>
      <c r="F20" s="300">
        <f t="shared" si="3"/>
        <v>0</v>
      </c>
      <c r="G20" s="300">
        <f t="shared" si="3"/>
        <v>0</v>
      </c>
      <c r="H20" s="300">
        <f t="shared" si="3"/>
        <v>0</v>
      </c>
      <c r="I20" s="300">
        <f t="shared" si="3"/>
        <v>0</v>
      </c>
      <c r="J20" s="296">
        <f t="shared" si="0"/>
        <v>0</v>
      </c>
    </row>
    <row r="21" spans="1:10" ht="15.75" thickBot="1">
      <c r="A21" s="18" t="s">
        <v>179</v>
      </c>
      <c r="B21" s="19"/>
      <c r="C21" s="73" t="s">
        <v>50</v>
      </c>
      <c r="D21" s="302"/>
      <c r="E21" s="303"/>
      <c r="F21" s="303"/>
      <c r="G21" s="303"/>
      <c r="H21" s="303"/>
      <c r="I21" s="303"/>
      <c r="J21" s="304">
        <f t="shared" si="0"/>
        <v>0</v>
      </c>
    </row>
    <row r="22" spans="1:10" ht="16.5" thickTop="1" thickBot="1">
      <c r="A22" s="21" t="s">
        <v>6</v>
      </c>
      <c r="B22" s="21"/>
      <c r="C22" s="22"/>
      <c r="D22" s="305"/>
      <c r="E22" s="306"/>
      <c r="F22" s="305"/>
      <c r="G22" s="305"/>
      <c r="H22" s="305"/>
      <c r="I22" s="305"/>
      <c r="J22" s="305"/>
    </row>
    <row r="23" spans="1:10" ht="16.5" thickTop="1" thickBot="1">
      <c r="A23" s="37" t="s">
        <v>181</v>
      </c>
      <c r="B23" s="38"/>
      <c r="C23" s="39" t="s">
        <v>51</v>
      </c>
      <c r="D23" s="307"/>
      <c r="E23" s="308"/>
      <c r="F23" s="308"/>
      <c r="G23" s="308"/>
      <c r="H23" s="308"/>
      <c r="I23" s="308"/>
      <c r="J23" s="309">
        <f>SUM(D23:G23,I23)</f>
        <v>0</v>
      </c>
    </row>
    <row r="24" spans="1:10" ht="16.5" thickTop="1" thickBot="1">
      <c r="A24" s="21" t="s">
        <v>66</v>
      </c>
      <c r="B24" s="21"/>
      <c r="C24" s="22"/>
      <c r="D24" s="305"/>
      <c r="E24" s="305"/>
      <c r="F24" s="305"/>
      <c r="G24" s="305"/>
      <c r="H24" s="305"/>
      <c r="I24" s="305"/>
      <c r="J24" s="305"/>
    </row>
    <row r="25" spans="1:10" ht="15.75" thickTop="1">
      <c r="A25" s="23" t="s">
        <v>297</v>
      </c>
      <c r="B25" s="29" t="s">
        <v>65</v>
      </c>
      <c r="C25" s="25" t="s">
        <v>52</v>
      </c>
      <c r="D25" s="310"/>
      <c r="E25" s="311"/>
      <c r="F25" s="311"/>
      <c r="G25" s="311"/>
      <c r="H25" s="311"/>
      <c r="I25" s="311"/>
      <c r="J25" s="312">
        <f t="shared" ref="J25:J26" si="4">SUM(D25:G25,I25)</f>
        <v>0</v>
      </c>
    </row>
    <row r="26" spans="1:10" ht="15.75" thickBot="1">
      <c r="A26" s="26"/>
      <c r="B26" s="74" t="s">
        <v>9</v>
      </c>
      <c r="C26" s="28" t="s">
        <v>53</v>
      </c>
      <c r="D26" s="302"/>
      <c r="E26" s="303"/>
      <c r="F26" s="303"/>
      <c r="G26" s="303"/>
      <c r="H26" s="303"/>
      <c r="I26" s="303"/>
      <c r="J26" s="304">
        <f t="shared" si="4"/>
        <v>0</v>
      </c>
    </row>
    <row r="27" spans="1:10" ht="15.75" thickTop="1">
      <c r="A27" s="41"/>
      <c r="B27" s="216"/>
      <c r="C27" s="217"/>
      <c r="D27" s="218"/>
      <c r="E27" s="218"/>
      <c r="F27" s="218"/>
      <c r="G27" s="218"/>
      <c r="H27" s="218"/>
      <c r="I27" s="218"/>
      <c r="J27" s="21"/>
    </row>
    <row r="28" spans="1:10" ht="15.75" thickBot="1">
      <c r="A28" s="21" t="s">
        <v>10</v>
      </c>
      <c r="B28" s="21"/>
      <c r="C28" s="22"/>
      <c r="D28" s="2"/>
      <c r="E28" s="2"/>
      <c r="F28" s="2"/>
      <c r="G28" s="2"/>
      <c r="H28" s="2"/>
      <c r="I28" s="219" t="s">
        <v>290</v>
      </c>
      <c r="J28" s="220" t="s">
        <v>286</v>
      </c>
    </row>
    <row r="29" spans="1:10" ht="15.75" thickTop="1">
      <c r="A29" s="9" t="s">
        <v>182</v>
      </c>
      <c r="B29" s="31"/>
      <c r="C29" s="25" t="s">
        <v>54</v>
      </c>
      <c r="D29" s="98"/>
      <c r="E29" s="97"/>
      <c r="F29" s="96"/>
      <c r="G29" s="96"/>
      <c r="H29" s="99"/>
      <c r="I29" s="100"/>
      <c r="J29" s="2"/>
    </row>
    <row r="30" spans="1:10" ht="15">
      <c r="A30" s="12" t="s">
        <v>11</v>
      </c>
      <c r="B30" s="13"/>
      <c r="C30" s="32" t="s">
        <v>55</v>
      </c>
      <c r="D30" s="101"/>
      <c r="E30" s="93"/>
      <c r="F30" s="93"/>
      <c r="G30" s="93"/>
      <c r="H30" s="102"/>
      <c r="I30" s="103"/>
      <c r="J30" s="2"/>
    </row>
    <row r="31" spans="1:10" ht="15">
      <c r="A31" s="12" t="s">
        <v>12</v>
      </c>
      <c r="B31" s="13"/>
      <c r="C31" s="32" t="s">
        <v>56</v>
      </c>
      <c r="D31" s="101"/>
      <c r="E31" s="93"/>
      <c r="F31" s="93"/>
      <c r="G31" s="93"/>
      <c r="H31" s="102"/>
      <c r="I31" s="103"/>
      <c r="J31" s="2"/>
    </row>
    <row r="32" spans="1:10" ht="15.75" thickBot="1">
      <c r="A32" s="18" t="s">
        <v>13</v>
      </c>
      <c r="B32" s="19"/>
      <c r="C32" s="28" t="s">
        <v>57</v>
      </c>
      <c r="D32" s="94"/>
      <c r="E32" s="95"/>
      <c r="F32" s="95"/>
      <c r="G32" s="95"/>
      <c r="H32" s="104"/>
      <c r="I32" s="105"/>
      <c r="J32" s="2"/>
    </row>
    <row r="33" spans="1:10" ht="15.75" thickTop="1">
      <c r="A33" s="2"/>
      <c r="B33" s="2"/>
      <c r="C33" s="217"/>
      <c r="D33" s="218"/>
      <c r="E33" s="218"/>
      <c r="F33" s="218"/>
      <c r="G33" s="218"/>
      <c r="H33" s="218"/>
      <c r="I33" s="218"/>
      <c r="J33" s="2"/>
    </row>
    <row r="34" spans="1:10" ht="15.75" thickBot="1">
      <c r="A34" s="21" t="s">
        <v>33</v>
      </c>
      <c r="B34" s="21"/>
      <c r="C34" s="22"/>
      <c r="D34" s="2"/>
      <c r="E34" s="2"/>
      <c r="F34" s="2"/>
      <c r="G34" s="2"/>
      <c r="H34" s="2"/>
      <c r="I34" s="219" t="s">
        <v>290</v>
      </c>
      <c r="J34" s="221" t="s">
        <v>292</v>
      </c>
    </row>
    <row r="35" spans="1:10" ht="16.5" thickTop="1" thickBot="1">
      <c r="A35" s="37"/>
      <c r="B35" s="38"/>
      <c r="C35" s="39" t="s">
        <v>58</v>
      </c>
      <c r="D35" s="106"/>
      <c r="E35" s="107"/>
      <c r="F35" s="107"/>
      <c r="G35" s="107"/>
      <c r="H35" s="121"/>
      <c r="I35" s="108"/>
      <c r="J35" s="119"/>
    </row>
    <row r="36" spans="1:10" ht="14.25" thickTop="1"/>
  </sheetData>
  <mergeCells count="7">
    <mergeCell ref="J4:J5"/>
    <mergeCell ref="H4:H5"/>
    <mergeCell ref="D4:D5"/>
    <mergeCell ref="E4:E5"/>
    <mergeCell ref="F4:F5"/>
    <mergeCell ref="G4:G5"/>
    <mergeCell ref="I4:I5"/>
  </mergeCells>
  <phoneticPr fontId="2"/>
  <pageMargins left="1.27" right="0.75" top="0.53" bottom="0.31" header="0.51200000000000001" footer="0.31"/>
  <pageSetup paperSize="9" orientation="landscape" r:id="rId1"/>
  <headerFooter alignWithMargins="0"/>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100-000000000000}">
          <x14:formula1>
            <xm:f>Units!$B$4:$B$8</xm:f>
          </x14:formula1>
          <xm:sqref>D6:J6</xm:sqref>
        </x14:dataValidation>
        <x14:dataValidation type="list" allowBlank="1" showInputMessage="1" showErrorMessage="1" xr:uid="{00000000-0002-0000-0100-000001000000}">
          <x14:formula1>
            <xm:f>Units!$A$22:$A$28</xm:f>
          </x14:formula1>
          <xm:sqref>J28</xm:sqref>
        </x14:dataValidation>
        <x14:dataValidation type="list" allowBlank="1" showInputMessage="1" showErrorMessage="1" xr:uid="{00000000-0002-0000-0100-000002000000}">
          <x14:formula1>
            <xm:f>Units!$A$32:$A$34</xm:f>
          </x14:formula1>
          <xm:sqref>J34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43"/>
  <sheetViews>
    <sheetView zoomScale="80" zoomScaleNormal="80" workbookViewId="0">
      <pane xSplit="3" ySplit="7" topLeftCell="D8" activePane="bottomRight" state="frozen"/>
      <selection pane="topRight" activeCell="D1" sqref="D1"/>
      <selection pane="bottomLeft" activeCell="A8" sqref="A8"/>
      <selection pane="bottomRight" activeCell="K21" sqref="K21"/>
    </sheetView>
  </sheetViews>
  <sheetFormatPr defaultColWidth="9" defaultRowHeight="13.5"/>
  <cols>
    <col min="1" max="1" width="25.5" customWidth="1"/>
    <col min="2" max="2" width="15.625" customWidth="1"/>
    <col min="3" max="3" width="5.375" customWidth="1"/>
    <col min="4" max="29" width="12.625" customWidth="1"/>
  </cols>
  <sheetData>
    <row r="1" spans="1:29" ht="24" customHeight="1">
      <c r="A1" s="122" t="s">
        <v>169</v>
      </c>
      <c r="B1" s="119"/>
      <c r="C1" s="119"/>
      <c r="D1" s="119"/>
      <c r="E1" s="119"/>
      <c r="F1" s="119"/>
      <c r="G1" s="119"/>
      <c r="H1" s="119"/>
      <c r="I1" s="119"/>
      <c r="J1" s="119"/>
      <c r="K1" s="119"/>
      <c r="L1" s="119"/>
      <c r="M1" s="119"/>
      <c r="N1" s="119"/>
      <c r="O1" s="119"/>
      <c r="P1" s="119"/>
      <c r="Q1" s="119"/>
      <c r="R1" s="119"/>
      <c r="S1" s="119"/>
      <c r="T1" s="120"/>
      <c r="U1" s="119"/>
      <c r="V1" s="119"/>
      <c r="W1" s="119"/>
      <c r="X1" s="119"/>
      <c r="Y1" s="119"/>
      <c r="Z1" s="119"/>
      <c r="AA1" s="119"/>
      <c r="AB1" s="119"/>
      <c r="AC1" s="120" t="s">
        <v>30</v>
      </c>
    </row>
    <row r="2" spans="1:29" ht="24" customHeight="1">
      <c r="A2" s="122" t="s">
        <v>339</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row>
    <row r="3" spans="1:29" ht="15.75" thickBot="1">
      <c r="A3" s="123"/>
      <c r="B3" s="119"/>
      <c r="C3" s="119"/>
      <c r="D3" s="123"/>
      <c r="E3" s="119"/>
      <c r="F3" s="119"/>
      <c r="G3" s="119"/>
      <c r="H3" s="119"/>
      <c r="I3" s="119"/>
      <c r="J3" s="119"/>
      <c r="K3" s="119"/>
      <c r="L3" s="119"/>
      <c r="M3" s="119"/>
      <c r="N3" s="119"/>
      <c r="O3" s="119"/>
      <c r="P3" s="119"/>
      <c r="Q3" s="119"/>
      <c r="R3" s="119"/>
      <c r="S3" s="119"/>
      <c r="T3" s="119"/>
      <c r="U3" s="119"/>
      <c r="V3" s="119"/>
      <c r="W3" s="119"/>
      <c r="X3" s="119"/>
      <c r="Y3" s="119"/>
      <c r="Z3" s="119"/>
      <c r="AA3" s="119"/>
      <c r="AB3" s="119"/>
      <c r="AC3" s="124"/>
    </row>
    <row r="4" spans="1:29" ht="16.5" customHeight="1" thickTop="1">
      <c r="A4" s="205"/>
      <c r="B4" s="2"/>
      <c r="C4" s="3"/>
      <c r="D4" s="479" t="s">
        <v>391</v>
      </c>
      <c r="E4" s="480"/>
      <c r="F4" s="480"/>
      <c r="G4" s="480"/>
      <c r="H4" s="481"/>
      <c r="I4" s="482" t="s">
        <v>392</v>
      </c>
      <c r="J4" s="482"/>
      <c r="K4" s="482"/>
      <c r="L4" s="482"/>
      <c r="M4" s="482"/>
      <c r="N4" s="482"/>
      <c r="O4" s="482"/>
      <c r="P4" s="482"/>
      <c r="Q4" s="482"/>
      <c r="R4" s="482"/>
      <c r="S4" s="482"/>
      <c r="T4" s="482"/>
      <c r="U4" s="482"/>
      <c r="V4" s="482"/>
      <c r="W4" s="482"/>
      <c r="X4" s="482"/>
      <c r="Y4" s="482"/>
      <c r="Z4" s="482"/>
      <c r="AA4" s="482"/>
      <c r="AB4" s="482"/>
      <c r="AC4" s="483"/>
    </row>
    <row r="5" spans="1:29" s="285" customFormat="1" ht="33" customHeight="1">
      <c r="A5" s="281"/>
      <c r="B5" s="282"/>
      <c r="C5" s="283"/>
      <c r="D5" s="277" t="s">
        <v>164</v>
      </c>
      <c r="E5" s="274" t="s">
        <v>165</v>
      </c>
      <c r="F5" s="274" t="s">
        <v>163</v>
      </c>
      <c r="G5" s="274" t="s">
        <v>390</v>
      </c>
      <c r="H5" s="273" t="s">
        <v>167</v>
      </c>
      <c r="I5" s="280" t="s">
        <v>183</v>
      </c>
      <c r="J5" s="275" t="s">
        <v>14</v>
      </c>
      <c r="K5" s="275" t="s">
        <v>15</v>
      </c>
      <c r="L5" s="275" t="s">
        <v>16</v>
      </c>
      <c r="M5" s="274" t="s">
        <v>184</v>
      </c>
      <c r="N5" s="284" t="s">
        <v>226</v>
      </c>
      <c r="O5" s="274" t="s">
        <v>185</v>
      </c>
      <c r="P5" s="274" t="s">
        <v>186</v>
      </c>
      <c r="Q5" s="274" t="s">
        <v>187</v>
      </c>
      <c r="R5" s="284" t="s">
        <v>226</v>
      </c>
      <c r="S5" s="274" t="s">
        <v>188</v>
      </c>
      <c r="T5" s="276" t="s">
        <v>194</v>
      </c>
      <c r="U5" s="284" t="s">
        <v>226</v>
      </c>
      <c r="V5" s="274" t="s">
        <v>189</v>
      </c>
      <c r="W5" s="274" t="s">
        <v>190</v>
      </c>
      <c r="X5" s="275" t="s">
        <v>17</v>
      </c>
      <c r="Y5" s="275" t="s">
        <v>18</v>
      </c>
      <c r="Z5" s="274" t="s">
        <v>191</v>
      </c>
      <c r="AA5" s="274" t="s">
        <v>192</v>
      </c>
      <c r="AB5" s="274" t="s">
        <v>193</v>
      </c>
      <c r="AC5" s="273" t="s">
        <v>195</v>
      </c>
    </row>
    <row r="6" spans="1:29" ht="15">
      <c r="A6" s="2"/>
      <c r="B6" s="2"/>
      <c r="C6" s="3"/>
      <c r="D6" s="222" t="s">
        <v>223</v>
      </c>
      <c r="E6" s="223" t="s">
        <v>223</v>
      </c>
      <c r="F6" s="223" t="s">
        <v>223</v>
      </c>
      <c r="G6" s="223" t="s">
        <v>223</v>
      </c>
      <c r="H6" s="224" t="s">
        <v>223</v>
      </c>
      <c r="I6" s="278" t="s">
        <v>223</v>
      </c>
      <c r="J6" s="223" t="s">
        <v>223</v>
      </c>
      <c r="K6" s="223" t="s">
        <v>223</v>
      </c>
      <c r="L6" s="223" t="s">
        <v>223</v>
      </c>
      <c r="M6" s="223" t="s">
        <v>223</v>
      </c>
      <c r="N6" s="223" t="s">
        <v>223</v>
      </c>
      <c r="O6" s="223" t="s">
        <v>223</v>
      </c>
      <c r="P6" s="223" t="s">
        <v>223</v>
      </c>
      <c r="Q6" s="223" t="s">
        <v>223</v>
      </c>
      <c r="R6" s="223" t="s">
        <v>223</v>
      </c>
      <c r="S6" s="223" t="s">
        <v>223</v>
      </c>
      <c r="T6" s="223" t="s">
        <v>223</v>
      </c>
      <c r="U6" s="223" t="s">
        <v>223</v>
      </c>
      <c r="V6" s="223" t="s">
        <v>223</v>
      </c>
      <c r="W6" s="223" t="s">
        <v>223</v>
      </c>
      <c r="X6" s="223" t="s">
        <v>223</v>
      </c>
      <c r="Y6" s="223" t="s">
        <v>223</v>
      </c>
      <c r="Z6" s="223" t="s">
        <v>223</v>
      </c>
      <c r="AA6" s="223" t="s">
        <v>223</v>
      </c>
      <c r="AB6" s="223" t="s">
        <v>223</v>
      </c>
      <c r="AC6" s="224" t="s">
        <v>223</v>
      </c>
    </row>
    <row r="7" spans="1:29" ht="15.75" thickBot="1">
      <c r="A7" s="4"/>
      <c r="B7" s="4"/>
      <c r="C7" s="5"/>
      <c r="D7" s="279" t="s">
        <v>0</v>
      </c>
      <c r="E7" s="47" t="s">
        <v>1</v>
      </c>
      <c r="F7" s="7" t="s">
        <v>2</v>
      </c>
      <c r="G7" s="7" t="s">
        <v>3</v>
      </c>
      <c r="H7" s="8" t="s">
        <v>4</v>
      </c>
      <c r="I7" s="6" t="s">
        <v>5</v>
      </c>
      <c r="J7" s="7" t="s">
        <v>19</v>
      </c>
      <c r="K7" s="7" t="s">
        <v>196</v>
      </c>
      <c r="L7" s="7" t="s">
        <v>200</v>
      </c>
      <c r="M7" s="7" t="s">
        <v>201</v>
      </c>
      <c r="N7" s="7" t="s">
        <v>202</v>
      </c>
      <c r="O7" s="7" t="s">
        <v>203</v>
      </c>
      <c r="P7" s="7" t="s">
        <v>204</v>
      </c>
      <c r="Q7" s="7" t="s">
        <v>205</v>
      </c>
      <c r="R7" s="7" t="s">
        <v>207</v>
      </c>
      <c r="S7" s="7" t="s">
        <v>206</v>
      </c>
      <c r="T7" s="7" t="s">
        <v>208</v>
      </c>
      <c r="U7" s="44" t="s">
        <v>209</v>
      </c>
      <c r="V7" s="6" t="s">
        <v>210</v>
      </c>
      <c r="W7" s="7" t="s">
        <v>211</v>
      </c>
      <c r="X7" s="7" t="s">
        <v>212</v>
      </c>
      <c r="Y7" s="7" t="s">
        <v>213</v>
      </c>
      <c r="Z7" s="7" t="s">
        <v>214</v>
      </c>
      <c r="AA7" s="7" t="s">
        <v>215</v>
      </c>
      <c r="AB7" s="7" t="s">
        <v>216</v>
      </c>
      <c r="AC7" s="8" t="s">
        <v>217</v>
      </c>
    </row>
    <row r="8" spans="1:29" ht="16.5" customHeight="1" thickTop="1" thickBot="1">
      <c r="A8" s="23" t="s">
        <v>199</v>
      </c>
      <c r="B8" s="263"/>
      <c r="C8" s="264" t="s">
        <v>31</v>
      </c>
      <c r="D8" s="313"/>
      <c r="E8" s="314"/>
      <c r="F8" s="314"/>
      <c r="G8" s="314"/>
      <c r="H8" s="315"/>
      <c r="I8" s="316"/>
      <c r="J8" s="317"/>
      <c r="K8" s="317"/>
      <c r="L8" s="318"/>
      <c r="M8" s="318"/>
      <c r="N8" s="318"/>
      <c r="O8" s="318"/>
      <c r="P8" s="318"/>
      <c r="Q8" s="318"/>
      <c r="R8" s="318"/>
      <c r="S8" s="318"/>
      <c r="T8" s="318"/>
      <c r="U8" s="319"/>
      <c r="V8" s="320"/>
      <c r="W8" s="318"/>
      <c r="X8" s="318"/>
      <c r="Y8" s="318"/>
      <c r="Z8" s="318"/>
      <c r="AA8" s="318"/>
      <c r="AB8" s="318"/>
      <c r="AC8" s="321">
        <f>SUM(D8:M8,O8:Q8,S8:T8,V8:AB8)</f>
        <v>0</v>
      </c>
    </row>
    <row r="9" spans="1:29" ht="17.25" customHeight="1">
      <c r="A9" s="266" t="s">
        <v>220</v>
      </c>
      <c r="B9" s="267"/>
      <c r="C9" s="268" t="s">
        <v>71</v>
      </c>
      <c r="D9" s="322"/>
      <c r="E9" s="323"/>
      <c r="F9" s="323"/>
      <c r="G9" s="323"/>
      <c r="H9" s="324"/>
      <c r="I9" s="325"/>
      <c r="J9" s="326"/>
      <c r="K9" s="326"/>
      <c r="L9" s="326"/>
      <c r="M9" s="326"/>
      <c r="N9" s="326"/>
      <c r="O9" s="326"/>
      <c r="P9" s="326"/>
      <c r="Q9" s="326"/>
      <c r="R9" s="326"/>
      <c r="S9" s="327"/>
      <c r="T9" s="327"/>
      <c r="U9" s="326"/>
      <c r="V9" s="325"/>
      <c r="W9" s="326"/>
      <c r="X9" s="326"/>
      <c r="Y9" s="326"/>
      <c r="Z9" s="326"/>
      <c r="AA9" s="326"/>
      <c r="AB9" s="326"/>
      <c r="AC9" s="328">
        <f t="shared" ref="AC9:AC25" si="0">SUM(D9:M9,O9:Q9,S9:T9,V9:AB9)</f>
        <v>0</v>
      </c>
    </row>
    <row r="10" spans="1:29" ht="17.25" customHeight="1">
      <c r="A10" s="12" t="s">
        <v>310</v>
      </c>
      <c r="B10" s="13"/>
      <c r="C10" s="14" t="s">
        <v>314</v>
      </c>
      <c r="D10" s="329"/>
      <c r="E10" s="330"/>
      <c r="F10" s="330"/>
      <c r="G10" s="330"/>
      <c r="H10" s="331"/>
      <c r="I10" s="332"/>
      <c r="J10" s="333"/>
      <c r="K10" s="333"/>
      <c r="L10" s="333"/>
      <c r="M10" s="333"/>
      <c r="N10" s="333"/>
      <c r="O10" s="333"/>
      <c r="P10" s="333"/>
      <c r="Q10" s="333"/>
      <c r="R10" s="333"/>
      <c r="S10" s="334"/>
      <c r="T10" s="334"/>
      <c r="U10" s="333"/>
      <c r="V10" s="332"/>
      <c r="W10" s="333"/>
      <c r="X10" s="333"/>
      <c r="Y10" s="333"/>
      <c r="Z10" s="333"/>
      <c r="AA10" s="333"/>
      <c r="AB10" s="333"/>
      <c r="AC10" s="335">
        <f t="shared" si="0"/>
        <v>0</v>
      </c>
    </row>
    <row r="11" spans="1:29" ht="17.25" customHeight="1">
      <c r="A11" s="12" t="s">
        <v>311</v>
      </c>
      <c r="B11" s="13"/>
      <c r="C11" s="14" t="s">
        <v>315</v>
      </c>
      <c r="D11" s="329"/>
      <c r="E11" s="330"/>
      <c r="F11" s="330"/>
      <c r="G11" s="330"/>
      <c r="H11" s="331"/>
      <c r="I11" s="332"/>
      <c r="J11" s="333"/>
      <c r="K11" s="333"/>
      <c r="L11" s="333"/>
      <c r="M11" s="333"/>
      <c r="N11" s="333"/>
      <c r="O11" s="333"/>
      <c r="P11" s="333"/>
      <c r="Q11" s="333"/>
      <c r="R11" s="333"/>
      <c r="S11" s="334"/>
      <c r="T11" s="334"/>
      <c r="U11" s="333"/>
      <c r="V11" s="332"/>
      <c r="W11" s="333"/>
      <c r="X11" s="333"/>
      <c r="Y11" s="333"/>
      <c r="Z11" s="333"/>
      <c r="AA11" s="333"/>
      <c r="AB11" s="333"/>
      <c r="AC11" s="335">
        <f t="shared" si="0"/>
        <v>0</v>
      </c>
    </row>
    <row r="12" spans="1:29" ht="17.25" customHeight="1">
      <c r="A12" s="12" t="s">
        <v>312</v>
      </c>
      <c r="B12" s="13"/>
      <c r="C12" s="14" t="s">
        <v>316</v>
      </c>
      <c r="D12" s="329"/>
      <c r="E12" s="330"/>
      <c r="F12" s="330"/>
      <c r="G12" s="330"/>
      <c r="H12" s="331"/>
      <c r="I12" s="332"/>
      <c r="J12" s="333"/>
      <c r="K12" s="333"/>
      <c r="L12" s="333"/>
      <c r="M12" s="333"/>
      <c r="N12" s="333"/>
      <c r="O12" s="333"/>
      <c r="P12" s="333"/>
      <c r="Q12" s="333"/>
      <c r="R12" s="333"/>
      <c r="S12" s="334"/>
      <c r="T12" s="334"/>
      <c r="U12" s="333"/>
      <c r="V12" s="332"/>
      <c r="W12" s="333"/>
      <c r="X12" s="333"/>
      <c r="Y12" s="333"/>
      <c r="Z12" s="333"/>
      <c r="AA12" s="333"/>
      <c r="AB12" s="333"/>
      <c r="AC12" s="335">
        <f t="shared" si="0"/>
        <v>0</v>
      </c>
    </row>
    <row r="13" spans="1:29" ht="17.25" customHeight="1">
      <c r="A13" s="12" t="s">
        <v>387</v>
      </c>
      <c r="B13" s="13"/>
      <c r="C13" s="14" t="s">
        <v>317</v>
      </c>
      <c r="D13" s="329"/>
      <c r="E13" s="330"/>
      <c r="F13" s="330"/>
      <c r="G13" s="330"/>
      <c r="H13" s="331"/>
      <c r="I13" s="332"/>
      <c r="J13" s="333"/>
      <c r="K13" s="333"/>
      <c r="L13" s="333"/>
      <c r="M13" s="333"/>
      <c r="N13" s="333"/>
      <c r="O13" s="333"/>
      <c r="P13" s="333"/>
      <c r="Q13" s="333"/>
      <c r="R13" s="333"/>
      <c r="S13" s="334"/>
      <c r="T13" s="334"/>
      <c r="U13" s="333"/>
      <c r="V13" s="332"/>
      <c r="W13" s="333"/>
      <c r="X13" s="333"/>
      <c r="Y13" s="333"/>
      <c r="Z13" s="333"/>
      <c r="AA13" s="333"/>
      <c r="AB13" s="333"/>
      <c r="AC13" s="335">
        <f t="shared" si="0"/>
        <v>0</v>
      </c>
    </row>
    <row r="14" spans="1:29" ht="17.25" customHeight="1" thickBot="1">
      <c r="A14" s="56" t="s">
        <v>313</v>
      </c>
      <c r="B14" s="269"/>
      <c r="C14" s="270" t="s">
        <v>318</v>
      </c>
      <c r="D14" s="329"/>
      <c r="E14" s="330"/>
      <c r="F14" s="330"/>
      <c r="G14" s="330"/>
      <c r="H14" s="349"/>
      <c r="I14" s="336"/>
      <c r="J14" s="337"/>
      <c r="K14" s="337"/>
      <c r="L14" s="337"/>
      <c r="M14" s="337"/>
      <c r="N14" s="337"/>
      <c r="O14" s="337"/>
      <c r="P14" s="337"/>
      <c r="Q14" s="337"/>
      <c r="R14" s="337"/>
      <c r="S14" s="338"/>
      <c r="T14" s="338"/>
      <c r="U14" s="337"/>
      <c r="V14" s="336"/>
      <c r="W14" s="337"/>
      <c r="X14" s="337"/>
      <c r="Y14" s="337"/>
      <c r="Z14" s="337"/>
      <c r="AA14" s="337"/>
      <c r="AB14" s="337"/>
      <c r="AC14" s="339">
        <f t="shared" si="0"/>
        <v>0</v>
      </c>
    </row>
    <row r="15" spans="1:29" ht="15">
      <c r="A15" s="10" t="s">
        <v>221</v>
      </c>
      <c r="B15" s="11"/>
      <c r="C15" s="265" t="s">
        <v>319</v>
      </c>
      <c r="D15" s="340"/>
      <c r="E15" s="341"/>
      <c r="F15" s="341"/>
      <c r="G15" s="341"/>
      <c r="H15" s="342"/>
      <c r="I15" s="343"/>
      <c r="J15" s="344"/>
      <c r="K15" s="344"/>
      <c r="L15" s="344"/>
      <c r="M15" s="344"/>
      <c r="N15" s="344"/>
      <c r="O15" s="344"/>
      <c r="P15" s="344"/>
      <c r="Q15" s="344"/>
      <c r="R15" s="344"/>
      <c r="S15" s="345"/>
      <c r="T15" s="345"/>
      <c r="U15" s="344"/>
      <c r="V15" s="343"/>
      <c r="W15" s="344"/>
      <c r="X15" s="344"/>
      <c r="Y15" s="344"/>
      <c r="Z15" s="344"/>
      <c r="AA15" s="344"/>
      <c r="AB15" s="344"/>
      <c r="AC15" s="346">
        <f t="shared" si="0"/>
        <v>0</v>
      </c>
    </row>
    <row r="16" spans="1:29" ht="15">
      <c r="A16" s="12" t="s">
        <v>222</v>
      </c>
      <c r="B16" s="13"/>
      <c r="C16" s="14" t="s">
        <v>389</v>
      </c>
      <c r="D16" s="347"/>
      <c r="E16" s="348"/>
      <c r="F16" s="348"/>
      <c r="G16" s="348"/>
      <c r="H16" s="349"/>
      <c r="I16" s="332"/>
      <c r="J16" s="333"/>
      <c r="K16" s="333"/>
      <c r="L16" s="333"/>
      <c r="M16" s="333"/>
      <c r="N16" s="333"/>
      <c r="O16" s="333"/>
      <c r="P16" s="333"/>
      <c r="Q16" s="333"/>
      <c r="R16" s="333"/>
      <c r="S16" s="334"/>
      <c r="T16" s="334"/>
      <c r="U16" s="333"/>
      <c r="V16" s="332"/>
      <c r="W16" s="333"/>
      <c r="X16" s="333"/>
      <c r="Y16" s="333"/>
      <c r="Z16" s="333"/>
      <c r="AA16" s="333"/>
      <c r="AB16" s="333"/>
      <c r="AC16" s="335">
        <f t="shared" si="0"/>
        <v>0</v>
      </c>
    </row>
    <row r="17" spans="1:29" ht="15">
      <c r="A17" s="12" t="s">
        <v>69</v>
      </c>
      <c r="B17" s="13"/>
      <c r="C17" s="14" t="s">
        <v>320</v>
      </c>
      <c r="D17" s="329"/>
      <c r="E17" s="330"/>
      <c r="F17" s="330"/>
      <c r="G17" s="330"/>
      <c r="H17" s="331"/>
      <c r="I17" s="350"/>
      <c r="J17" s="333"/>
      <c r="K17" s="333"/>
      <c r="L17" s="333"/>
      <c r="M17" s="333"/>
      <c r="N17" s="333"/>
      <c r="O17" s="333"/>
      <c r="P17" s="333"/>
      <c r="Q17" s="333"/>
      <c r="R17" s="333"/>
      <c r="S17" s="334"/>
      <c r="T17" s="334"/>
      <c r="U17" s="333"/>
      <c r="V17" s="332"/>
      <c r="W17" s="333"/>
      <c r="X17" s="333"/>
      <c r="Y17" s="333"/>
      <c r="Z17" s="333"/>
      <c r="AA17" s="333"/>
      <c r="AB17" s="333"/>
      <c r="AC17" s="335">
        <f t="shared" si="0"/>
        <v>0</v>
      </c>
    </row>
    <row r="18" spans="1:29" ht="15">
      <c r="A18" s="12" t="s">
        <v>70</v>
      </c>
      <c r="B18" s="13"/>
      <c r="C18" s="14" t="s">
        <v>321</v>
      </c>
      <c r="D18" s="329"/>
      <c r="E18" s="330"/>
      <c r="F18" s="330"/>
      <c r="G18" s="330"/>
      <c r="H18" s="331"/>
      <c r="I18" s="350"/>
      <c r="J18" s="333"/>
      <c r="K18" s="333"/>
      <c r="L18" s="333"/>
      <c r="M18" s="333"/>
      <c r="N18" s="333"/>
      <c r="O18" s="333"/>
      <c r="P18" s="333"/>
      <c r="Q18" s="333"/>
      <c r="R18" s="333"/>
      <c r="S18" s="334"/>
      <c r="T18" s="334"/>
      <c r="U18" s="333"/>
      <c r="V18" s="332"/>
      <c r="W18" s="333"/>
      <c r="X18" s="333"/>
      <c r="Y18" s="333"/>
      <c r="Z18" s="333"/>
      <c r="AA18" s="333"/>
      <c r="AB18" s="333"/>
      <c r="AC18" s="335">
        <f t="shared" si="0"/>
        <v>0</v>
      </c>
    </row>
    <row r="19" spans="1:29" ht="15">
      <c r="A19" s="12" t="s">
        <v>218</v>
      </c>
      <c r="B19" s="13"/>
      <c r="C19" s="14" t="s">
        <v>322</v>
      </c>
      <c r="D19" s="329"/>
      <c r="E19" s="330"/>
      <c r="F19" s="330"/>
      <c r="G19" s="330"/>
      <c r="H19" s="331"/>
      <c r="I19" s="332"/>
      <c r="J19" s="333"/>
      <c r="K19" s="333"/>
      <c r="L19" s="333"/>
      <c r="M19" s="333"/>
      <c r="N19" s="333"/>
      <c r="O19" s="333"/>
      <c r="P19" s="333"/>
      <c r="Q19" s="333"/>
      <c r="R19" s="333"/>
      <c r="S19" s="334"/>
      <c r="T19" s="334"/>
      <c r="U19" s="333"/>
      <c r="V19" s="332"/>
      <c r="W19" s="333"/>
      <c r="X19" s="333"/>
      <c r="Y19" s="333"/>
      <c r="Z19" s="333"/>
      <c r="AA19" s="333"/>
      <c r="AB19" s="333"/>
      <c r="AC19" s="335">
        <f t="shared" si="0"/>
        <v>0</v>
      </c>
    </row>
    <row r="20" spans="1:29" ht="15">
      <c r="A20" s="12" t="s">
        <v>219</v>
      </c>
      <c r="B20" s="13"/>
      <c r="C20" s="14" t="s">
        <v>323</v>
      </c>
      <c r="D20" s="329"/>
      <c r="E20" s="330"/>
      <c r="F20" s="330"/>
      <c r="G20" s="330"/>
      <c r="H20" s="331"/>
      <c r="I20" s="332"/>
      <c r="J20" s="333"/>
      <c r="K20" s="333"/>
      <c r="L20" s="333"/>
      <c r="M20" s="333"/>
      <c r="N20" s="333"/>
      <c r="O20" s="333"/>
      <c r="P20" s="333"/>
      <c r="Q20" s="333"/>
      <c r="R20" s="333"/>
      <c r="S20" s="334"/>
      <c r="T20" s="334"/>
      <c r="U20" s="333"/>
      <c r="V20" s="332"/>
      <c r="W20" s="333"/>
      <c r="X20" s="333"/>
      <c r="Y20" s="333"/>
      <c r="Z20" s="333"/>
      <c r="AA20" s="333"/>
      <c r="AB20" s="333"/>
      <c r="AC20" s="335">
        <f t="shared" si="0"/>
        <v>0</v>
      </c>
    </row>
    <row r="21" spans="1:29" ht="18">
      <c r="A21" s="12" t="s">
        <v>227</v>
      </c>
      <c r="B21" s="13"/>
      <c r="C21" s="14" t="s">
        <v>324</v>
      </c>
      <c r="D21" s="351"/>
      <c r="E21" s="333"/>
      <c r="F21" s="333"/>
      <c r="G21" s="333"/>
      <c r="H21" s="352"/>
      <c r="I21" s="332"/>
      <c r="J21" s="333"/>
      <c r="K21" s="333"/>
      <c r="L21" s="333"/>
      <c r="M21" s="333"/>
      <c r="N21" s="333"/>
      <c r="O21" s="333"/>
      <c r="P21" s="333"/>
      <c r="Q21" s="333"/>
      <c r="R21" s="333"/>
      <c r="S21" s="334"/>
      <c r="T21" s="334"/>
      <c r="U21" s="333"/>
      <c r="V21" s="332"/>
      <c r="W21" s="333"/>
      <c r="X21" s="333"/>
      <c r="Y21" s="333"/>
      <c r="Z21" s="333"/>
      <c r="AA21" s="333"/>
      <c r="AB21" s="333"/>
      <c r="AC21" s="335">
        <f t="shared" si="0"/>
        <v>0</v>
      </c>
    </row>
    <row r="22" spans="1:29" ht="18">
      <c r="A22" s="12" t="s">
        <v>176</v>
      </c>
      <c r="B22" s="13"/>
      <c r="C22" s="14" t="s">
        <v>325</v>
      </c>
      <c r="D22" s="347"/>
      <c r="E22" s="348"/>
      <c r="F22" s="348"/>
      <c r="G22" s="348"/>
      <c r="H22" s="349"/>
      <c r="I22" s="332"/>
      <c r="J22" s="333"/>
      <c r="K22" s="333"/>
      <c r="L22" s="333"/>
      <c r="M22" s="333"/>
      <c r="N22" s="333"/>
      <c r="O22" s="333"/>
      <c r="P22" s="333"/>
      <c r="Q22" s="333"/>
      <c r="R22" s="333"/>
      <c r="S22" s="334"/>
      <c r="T22" s="334"/>
      <c r="U22" s="333"/>
      <c r="V22" s="332"/>
      <c r="W22" s="333"/>
      <c r="X22" s="333"/>
      <c r="Y22" s="333"/>
      <c r="Z22" s="333"/>
      <c r="AA22" s="333"/>
      <c r="AB22" s="333"/>
      <c r="AC22" s="335">
        <f t="shared" si="0"/>
        <v>0</v>
      </c>
    </row>
    <row r="23" spans="1:29" ht="15">
      <c r="A23" s="12" t="s">
        <v>388</v>
      </c>
      <c r="B23" s="13"/>
      <c r="C23" s="14" t="s">
        <v>326</v>
      </c>
      <c r="D23" s="353"/>
      <c r="E23" s="354"/>
      <c r="F23" s="354"/>
      <c r="G23" s="354"/>
      <c r="H23" s="355"/>
      <c r="I23" s="356"/>
      <c r="J23" s="357"/>
      <c r="K23" s="357"/>
      <c r="L23" s="357"/>
      <c r="M23" s="357"/>
      <c r="N23" s="357"/>
      <c r="O23" s="357"/>
      <c r="P23" s="357"/>
      <c r="Q23" s="357"/>
      <c r="R23" s="357"/>
      <c r="S23" s="358"/>
      <c r="T23" s="358"/>
      <c r="U23" s="357"/>
      <c r="V23" s="356"/>
      <c r="W23" s="357"/>
      <c r="X23" s="357"/>
      <c r="Y23" s="357"/>
      <c r="Z23" s="357"/>
      <c r="AA23" s="357"/>
      <c r="AB23" s="357"/>
      <c r="AC23" s="335">
        <f t="shared" si="0"/>
        <v>0</v>
      </c>
    </row>
    <row r="24" spans="1:29" ht="15">
      <c r="A24" s="12" t="s">
        <v>82</v>
      </c>
      <c r="B24" s="13"/>
      <c r="C24" s="14" t="s">
        <v>327</v>
      </c>
      <c r="D24" s="359">
        <f>D8+D15-D16+D21+D22</f>
        <v>0</v>
      </c>
      <c r="E24" s="360">
        <f t="shared" ref="E24:H24" si="1">E8+E15-E16+E21+E22</f>
        <v>0</v>
      </c>
      <c r="F24" s="360">
        <f t="shared" si="1"/>
        <v>0</v>
      </c>
      <c r="G24" s="360">
        <f t="shared" si="1"/>
        <v>0</v>
      </c>
      <c r="H24" s="361">
        <f t="shared" si="1"/>
        <v>0</v>
      </c>
      <c r="I24" s="360">
        <f>SUM(I9:I15,-I16,I17,-I18,-I19,-I20,I21,-I22,I23)</f>
        <v>0</v>
      </c>
      <c r="J24" s="362">
        <f t="shared" ref="J24:M24" si="2">SUM(J9:J15,-J16,J17,-J18,-J19,-J20,J21,-J22,J23)</f>
        <v>0</v>
      </c>
      <c r="K24" s="362">
        <f t="shared" si="2"/>
        <v>0</v>
      </c>
      <c r="L24" s="362">
        <f t="shared" si="2"/>
        <v>0</v>
      </c>
      <c r="M24" s="362">
        <f t="shared" si="2"/>
        <v>0</v>
      </c>
      <c r="N24" s="362"/>
      <c r="O24" s="362">
        <f t="shared" ref="O24:Q24" si="3">SUM(O9:O15,-O16,O17,-O18,-O19,-O20,O21,-O22,O23)</f>
        <v>0</v>
      </c>
      <c r="P24" s="362">
        <f t="shared" si="3"/>
        <v>0</v>
      </c>
      <c r="Q24" s="362">
        <f t="shared" si="3"/>
        <v>0</v>
      </c>
      <c r="R24" s="362"/>
      <c r="S24" s="362">
        <f t="shared" ref="S24:T24" si="4">SUM(S9:S15,-S16,S17,-S18,-S19,-S20,S21,-S22,S23)</f>
        <v>0</v>
      </c>
      <c r="T24" s="363">
        <f t="shared" si="4"/>
        <v>0</v>
      </c>
      <c r="U24" s="362"/>
      <c r="V24" s="360">
        <f t="shared" ref="V24:AB24" si="5">SUM(V9:V15,-V16,V17,-V18,-V19,-V20,V21,-V22,V23)</f>
        <v>0</v>
      </c>
      <c r="W24" s="362">
        <f t="shared" si="5"/>
        <v>0</v>
      </c>
      <c r="X24" s="362">
        <f t="shared" si="5"/>
        <v>0</v>
      </c>
      <c r="Y24" s="362">
        <f t="shared" si="5"/>
        <v>0</v>
      </c>
      <c r="Z24" s="362">
        <f t="shared" si="5"/>
        <v>0</v>
      </c>
      <c r="AA24" s="362">
        <f t="shared" si="5"/>
        <v>0</v>
      </c>
      <c r="AB24" s="362">
        <f t="shared" si="5"/>
        <v>0</v>
      </c>
      <c r="AC24" s="335">
        <f t="shared" si="0"/>
        <v>0</v>
      </c>
    </row>
    <row r="25" spans="1:29" ht="15">
      <c r="A25" s="12" t="s">
        <v>230</v>
      </c>
      <c r="B25" s="13"/>
      <c r="C25" s="14" t="s">
        <v>328</v>
      </c>
      <c r="D25" s="353"/>
      <c r="E25" s="354"/>
      <c r="F25" s="354"/>
      <c r="G25" s="354"/>
      <c r="H25" s="355"/>
      <c r="I25" s="360">
        <f>I24-I26</f>
        <v>0</v>
      </c>
      <c r="J25" s="362">
        <f t="shared" ref="J25:AB25" si="6">J24-J26</f>
        <v>0</v>
      </c>
      <c r="K25" s="362">
        <f t="shared" si="6"/>
        <v>0</v>
      </c>
      <c r="L25" s="362">
        <f t="shared" si="6"/>
        <v>0</v>
      </c>
      <c r="M25" s="362">
        <f t="shared" si="6"/>
        <v>0</v>
      </c>
      <c r="N25" s="364"/>
      <c r="O25" s="362">
        <f t="shared" si="6"/>
        <v>0</v>
      </c>
      <c r="P25" s="362">
        <f t="shared" si="6"/>
        <v>0</v>
      </c>
      <c r="Q25" s="362">
        <f t="shared" si="6"/>
        <v>0</v>
      </c>
      <c r="R25" s="364"/>
      <c r="S25" s="363">
        <f t="shared" si="6"/>
        <v>0</v>
      </c>
      <c r="T25" s="363">
        <f t="shared" si="6"/>
        <v>0</v>
      </c>
      <c r="U25" s="364"/>
      <c r="V25" s="360">
        <f t="shared" si="6"/>
        <v>0</v>
      </c>
      <c r="W25" s="362">
        <f t="shared" si="6"/>
        <v>0</v>
      </c>
      <c r="X25" s="362">
        <f t="shared" si="6"/>
        <v>0</v>
      </c>
      <c r="Y25" s="362">
        <f t="shared" si="6"/>
        <v>0</v>
      </c>
      <c r="Z25" s="362">
        <f t="shared" si="6"/>
        <v>0</v>
      </c>
      <c r="AA25" s="362">
        <f t="shared" si="6"/>
        <v>0</v>
      </c>
      <c r="AB25" s="362">
        <f t="shared" si="6"/>
        <v>0</v>
      </c>
      <c r="AC25" s="335">
        <f t="shared" si="0"/>
        <v>0</v>
      </c>
    </row>
    <row r="26" spans="1:29" ht="15.75" thickBot="1">
      <c r="A26" s="18" t="s">
        <v>20</v>
      </c>
      <c r="B26" s="19"/>
      <c r="C26" s="20" t="s">
        <v>329</v>
      </c>
      <c r="D26" s="365">
        <f>Transformation!C9+Transformation!C27+'Final consumption'!C9+'Final consumption'!C37</f>
        <v>0</v>
      </c>
      <c r="E26" s="366">
        <f>Transformation!D9+Transformation!D27+'Final consumption'!D9+'Final consumption'!D37</f>
        <v>0</v>
      </c>
      <c r="F26" s="366">
        <f>Transformation!E9+Transformation!E27+'Final consumption'!E9+'Final consumption'!E37</f>
        <v>0</v>
      </c>
      <c r="G26" s="366">
        <f>Transformation!F9+Transformation!F27+'Final consumption'!F9+'Final consumption'!F37</f>
        <v>0</v>
      </c>
      <c r="H26" s="367">
        <f>Transformation!G9+Transformation!G27+'Final consumption'!G9+'Final consumption'!G37</f>
        <v>0</v>
      </c>
      <c r="I26" s="368">
        <f>Transformation!H9+Transformation!H27+'Final consumption'!H9+'Final consumption'!H37</f>
        <v>0</v>
      </c>
      <c r="J26" s="366">
        <f>Transformation!I9+Transformation!I27+'Final consumption'!I9+'Final consumption'!I37</f>
        <v>0</v>
      </c>
      <c r="K26" s="366">
        <f>Transformation!J9+Transformation!J27+'Final consumption'!J9+'Final consumption'!J37</f>
        <v>0</v>
      </c>
      <c r="L26" s="366">
        <f>Transformation!K9+Transformation!K27+'Final consumption'!K9+'Final consumption'!K37</f>
        <v>0</v>
      </c>
      <c r="M26" s="366">
        <f>Transformation!L9+Transformation!L27+'Final consumption'!L9+'Final consumption'!L37</f>
        <v>0</v>
      </c>
      <c r="N26" s="369"/>
      <c r="O26" s="366">
        <f>Transformation!M9+Transformation!M27+'Final consumption'!M9+'Final consumption'!M37</f>
        <v>0</v>
      </c>
      <c r="P26" s="366">
        <f>Transformation!N9+Transformation!N27+'Final consumption'!N9+'Final consumption'!N37</f>
        <v>0</v>
      </c>
      <c r="Q26" s="366">
        <f>Transformation!O9+Transformation!O27+'Final consumption'!O9+'Final consumption'!O37</f>
        <v>0</v>
      </c>
      <c r="R26" s="369"/>
      <c r="S26" s="370">
        <f>Transformation!P9+Transformation!P27+'Final consumption'!P9+'Final consumption'!P37</f>
        <v>0</v>
      </c>
      <c r="T26" s="370">
        <f>Transformation!Q9+Transformation!Q27+'Final consumption'!Q9+'Final consumption'!Q37</f>
        <v>0</v>
      </c>
      <c r="U26" s="369"/>
      <c r="V26" s="368">
        <f>Transformation!R9+Transformation!R27+'Final consumption'!R9+'Final consumption'!R37</f>
        <v>0</v>
      </c>
      <c r="W26" s="368">
        <f>Transformation!S9+Transformation!S27+'Final consumption'!S9+'Final consumption'!S37</f>
        <v>0</v>
      </c>
      <c r="X26" s="368">
        <f>Transformation!T9+Transformation!T27+'Final consumption'!T9+'Final consumption'!T37</f>
        <v>0</v>
      </c>
      <c r="Y26" s="368">
        <f>Transformation!U9+Transformation!U27+'Final consumption'!U9+'Final consumption'!U37</f>
        <v>0</v>
      </c>
      <c r="Z26" s="368">
        <f>Transformation!V9+Transformation!V27+'Final consumption'!V9+'Final consumption'!V37</f>
        <v>0</v>
      </c>
      <c r="AA26" s="368">
        <f>Transformation!W9+Transformation!W27+'Final consumption'!W9+'Final consumption'!W37</f>
        <v>0</v>
      </c>
      <c r="AB26" s="368">
        <f>Transformation!X9+Transformation!X27+'Final consumption'!X9+'Final consumption'!X37</f>
        <v>0</v>
      </c>
      <c r="AC26" s="367">
        <f>Transformation!Y9+Transformation!Y27+'Final consumption'!Y9+'Final consumption'!Y37</f>
        <v>0</v>
      </c>
    </row>
    <row r="27" spans="1:29" ht="16.5" thickTop="1" thickBot="1">
      <c r="A27" s="21" t="s">
        <v>7</v>
      </c>
      <c r="B27" s="21"/>
      <c r="C27" s="22"/>
      <c r="D27" s="371"/>
      <c r="E27" s="371"/>
      <c r="F27" s="371"/>
      <c r="G27" s="371"/>
      <c r="H27" s="371"/>
      <c r="I27" s="371"/>
      <c r="J27" s="371"/>
      <c r="K27" s="371"/>
      <c r="L27" s="371"/>
      <c r="M27" s="371"/>
      <c r="N27" s="371"/>
      <c r="O27" s="371"/>
      <c r="P27" s="371"/>
      <c r="Q27" s="371"/>
      <c r="R27" s="371"/>
      <c r="S27" s="371"/>
      <c r="T27" s="372"/>
      <c r="U27" s="372"/>
      <c r="V27" s="371"/>
      <c r="W27" s="371"/>
      <c r="X27" s="371"/>
      <c r="Y27" s="371"/>
      <c r="Z27" s="371"/>
      <c r="AA27" s="371"/>
      <c r="AB27" s="371"/>
      <c r="AC27" s="371"/>
    </row>
    <row r="28" spans="1:29" ht="15.75" thickTop="1">
      <c r="A28" s="477" t="s">
        <v>232</v>
      </c>
      <c r="B28" s="24" t="s">
        <v>8</v>
      </c>
      <c r="C28" s="25" t="s">
        <v>330</v>
      </c>
      <c r="D28" s="373"/>
      <c r="E28" s="374"/>
      <c r="F28" s="374"/>
      <c r="G28" s="375"/>
      <c r="H28" s="376"/>
      <c r="I28" s="377"/>
      <c r="J28" s="378"/>
      <c r="K28" s="378"/>
      <c r="L28" s="378"/>
      <c r="M28" s="378"/>
      <c r="N28" s="378"/>
      <c r="O28" s="378"/>
      <c r="P28" s="378"/>
      <c r="Q28" s="378"/>
      <c r="R28" s="378"/>
      <c r="S28" s="379"/>
      <c r="T28" s="379"/>
      <c r="U28" s="378"/>
      <c r="V28" s="377"/>
      <c r="W28" s="378"/>
      <c r="X28" s="378"/>
      <c r="Y28" s="378"/>
      <c r="Z28" s="378"/>
      <c r="AA28" s="378"/>
      <c r="AB28" s="378"/>
      <c r="AC28" s="380">
        <f t="shared" ref="AC28:AC29" si="7">SUM(D28:M28,O28:Q28,S28:T28,V28:AB28)</f>
        <v>0</v>
      </c>
    </row>
    <row r="29" spans="1:29" ht="15.75" thickBot="1">
      <c r="A29" s="478"/>
      <c r="B29" s="27" t="s">
        <v>9</v>
      </c>
      <c r="C29" s="28" t="s">
        <v>331</v>
      </c>
      <c r="D29" s="381"/>
      <c r="E29" s="382"/>
      <c r="F29" s="382"/>
      <c r="G29" s="383"/>
      <c r="H29" s="384"/>
      <c r="I29" s="385"/>
      <c r="J29" s="386"/>
      <c r="K29" s="386"/>
      <c r="L29" s="386"/>
      <c r="M29" s="386"/>
      <c r="N29" s="386"/>
      <c r="O29" s="386"/>
      <c r="P29" s="386"/>
      <c r="Q29" s="386"/>
      <c r="R29" s="386"/>
      <c r="S29" s="387"/>
      <c r="T29" s="387"/>
      <c r="U29" s="386"/>
      <c r="V29" s="385"/>
      <c r="W29" s="386"/>
      <c r="X29" s="386"/>
      <c r="Y29" s="386"/>
      <c r="Z29" s="386"/>
      <c r="AA29" s="386"/>
      <c r="AB29" s="386"/>
      <c r="AC29" s="388">
        <f t="shared" si="7"/>
        <v>0</v>
      </c>
    </row>
    <row r="30" spans="1:29" ht="15.75" thickTop="1">
      <c r="A30" s="271"/>
      <c r="B30" s="272"/>
      <c r="C30" s="217"/>
      <c r="D30" s="389"/>
      <c r="E30" s="389"/>
      <c r="F30" s="389"/>
      <c r="G30" s="389"/>
      <c r="H30" s="389"/>
      <c r="I30" s="390"/>
      <c r="J30" s="390"/>
      <c r="K30" s="390"/>
      <c r="L30" s="390"/>
      <c r="M30" s="390"/>
      <c r="N30" s="390"/>
      <c r="O30" s="390"/>
      <c r="P30" s="390"/>
      <c r="Q30" s="390"/>
      <c r="R30" s="390"/>
      <c r="S30" s="390"/>
      <c r="T30" s="391"/>
      <c r="U30" s="391"/>
      <c r="V30" s="390"/>
      <c r="W30" s="390"/>
      <c r="X30" s="390"/>
      <c r="Y30" s="390"/>
      <c r="Z30" s="390"/>
      <c r="AA30" s="390"/>
      <c r="AB30" s="390"/>
      <c r="AC30" s="392"/>
    </row>
    <row r="31" spans="1:29" ht="15.75" thickBot="1">
      <c r="A31" s="21" t="s">
        <v>10</v>
      </c>
      <c r="B31" s="21"/>
      <c r="C31" s="22"/>
      <c r="D31" s="393" t="s">
        <v>290</v>
      </c>
      <c r="E31" s="393" t="s">
        <v>286</v>
      </c>
      <c r="F31" s="371"/>
      <c r="G31" s="371"/>
      <c r="H31" s="371"/>
      <c r="I31" s="371"/>
      <c r="J31" s="371"/>
      <c r="K31" s="394"/>
      <c r="L31" s="371"/>
      <c r="M31" s="371"/>
      <c r="N31" s="371"/>
      <c r="O31" s="371"/>
      <c r="P31" s="371"/>
      <c r="Q31" s="371"/>
      <c r="R31" s="371"/>
      <c r="S31" s="371"/>
      <c r="T31" s="395"/>
      <c r="U31" s="395"/>
      <c r="V31" s="371"/>
      <c r="W31" s="371"/>
      <c r="X31" s="371"/>
      <c r="Y31" s="371"/>
      <c r="Z31" s="371"/>
      <c r="AA31" s="371"/>
      <c r="AB31" s="394"/>
      <c r="AC31" s="396"/>
    </row>
    <row r="32" spans="1:29" ht="15.75" thickTop="1">
      <c r="A32" s="9" t="s">
        <v>231</v>
      </c>
      <c r="B32" s="31"/>
      <c r="C32" s="25" t="s">
        <v>332</v>
      </c>
      <c r="D32" s="373"/>
      <c r="E32" s="374"/>
      <c r="F32" s="374"/>
      <c r="G32" s="374"/>
      <c r="H32" s="376"/>
      <c r="I32" s="377"/>
      <c r="J32" s="378"/>
      <c r="K32" s="379"/>
      <c r="L32" s="378"/>
      <c r="M32" s="378"/>
      <c r="N32" s="378"/>
      <c r="O32" s="378"/>
      <c r="P32" s="378"/>
      <c r="Q32" s="378"/>
      <c r="R32" s="378"/>
      <c r="S32" s="379"/>
      <c r="T32" s="379"/>
      <c r="U32" s="378"/>
      <c r="V32" s="377"/>
      <c r="W32" s="378"/>
      <c r="X32" s="378"/>
      <c r="Y32" s="378"/>
      <c r="Z32" s="378"/>
      <c r="AA32" s="378"/>
      <c r="AB32" s="397"/>
      <c r="AC32" s="396"/>
    </row>
    <row r="33" spans="1:29" ht="15">
      <c r="A33" s="12" t="s">
        <v>11</v>
      </c>
      <c r="B33" s="13"/>
      <c r="C33" s="32" t="s">
        <v>333</v>
      </c>
      <c r="D33" s="398"/>
      <c r="E33" s="330"/>
      <c r="F33" s="330"/>
      <c r="G33" s="330"/>
      <c r="H33" s="331"/>
      <c r="I33" s="332"/>
      <c r="J33" s="333"/>
      <c r="K33" s="334"/>
      <c r="L33" s="333"/>
      <c r="M33" s="333"/>
      <c r="N33" s="333"/>
      <c r="O33" s="333"/>
      <c r="P33" s="333"/>
      <c r="Q33" s="333"/>
      <c r="R33" s="333"/>
      <c r="S33" s="334"/>
      <c r="T33" s="334"/>
      <c r="U33" s="333"/>
      <c r="V33" s="332"/>
      <c r="W33" s="333"/>
      <c r="X33" s="333"/>
      <c r="Y33" s="333"/>
      <c r="Z33" s="333"/>
      <c r="AA33" s="333"/>
      <c r="AB33" s="352"/>
      <c r="AC33" s="396"/>
    </row>
    <row r="34" spans="1:29" ht="15">
      <c r="A34" s="12" t="s">
        <v>12</v>
      </c>
      <c r="B34" s="13"/>
      <c r="C34" s="32" t="s">
        <v>334</v>
      </c>
      <c r="D34" s="398"/>
      <c r="E34" s="330"/>
      <c r="F34" s="330"/>
      <c r="G34" s="330"/>
      <c r="H34" s="331"/>
      <c r="I34" s="332"/>
      <c r="J34" s="333"/>
      <c r="K34" s="334"/>
      <c r="L34" s="333"/>
      <c r="M34" s="333"/>
      <c r="N34" s="333"/>
      <c r="O34" s="333"/>
      <c r="P34" s="333"/>
      <c r="Q34" s="333"/>
      <c r="R34" s="333"/>
      <c r="S34" s="334"/>
      <c r="T34" s="334"/>
      <c r="U34" s="333"/>
      <c r="V34" s="332"/>
      <c r="W34" s="333"/>
      <c r="X34" s="333"/>
      <c r="Y34" s="333"/>
      <c r="Z34" s="333"/>
      <c r="AA34" s="333"/>
      <c r="AB34" s="352"/>
      <c r="AC34" s="396"/>
    </row>
    <row r="35" spans="1:29" ht="15.75" thickBot="1">
      <c r="A35" s="18" t="s">
        <v>13</v>
      </c>
      <c r="B35" s="19"/>
      <c r="C35" s="28" t="s">
        <v>335</v>
      </c>
      <c r="D35" s="399"/>
      <c r="E35" s="400"/>
      <c r="F35" s="400"/>
      <c r="G35" s="400"/>
      <c r="H35" s="401"/>
      <c r="I35" s="385"/>
      <c r="J35" s="386"/>
      <c r="K35" s="387"/>
      <c r="L35" s="386"/>
      <c r="M35" s="386"/>
      <c r="N35" s="386"/>
      <c r="O35" s="386"/>
      <c r="P35" s="386"/>
      <c r="Q35" s="386"/>
      <c r="R35" s="386"/>
      <c r="S35" s="387"/>
      <c r="T35" s="387"/>
      <c r="U35" s="386"/>
      <c r="V35" s="385"/>
      <c r="W35" s="386"/>
      <c r="X35" s="386"/>
      <c r="Y35" s="386"/>
      <c r="Z35" s="386"/>
      <c r="AA35" s="386"/>
      <c r="AB35" s="402"/>
      <c r="AC35" s="396"/>
    </row>
    <row r="36" spans="1:29" ht="15.75" thickTop="1">
      <c r="A36" s="2"/>
      <c r="B36" s="2"/>
      <c r="C36" s="217"/>
      <c r="D36" s="390"/>
      <c r="E36" s="390"/>
      <c r="F36" s="390"/>
      <c r="G36" s="390"/>
      <c r="H36" s="390"/>
      <c r="I36" s="390"/>
      <c r="J36" s="390"/>
      <c r="K36" s="390"/>
      <c r="L36" s="390"/>
      <c r="M36" s="390"/>
      <c r="N36" s="390"/>
      <c r="O36" s="390"/>
      <c r="P36" s="390"/>
      <c r="Q36" s="390"/>
      <c r="R36" s="390"/>
      <c r="S36" s="390"/>
      <c r="T36" s="403"/>
      <c r="U36" s="391"/>
      <c r="V36" s="390"/>
      <c r="W36" s="390"/>
      <c r="X36" s="390"/>
      <c r="Y36" s="390"/>
      <c r="Z36" s="390"/>
      <c r="AA36" s="390"/>
      <c r="AB36" s="390"/>
      <c r="AC36" s="396"/>
    </row>
    <row r="37" spans="1:29" ht="15.75" thickBot="1">
      <c r="A37" s="21" t="s">
        <v>33</v>
      </c>
      <c r="B37" s="21"/>
      <c r="C37" s="22"/>
      <c r="D37" s="393" t="s">
        <v>290</v>
      </c>
      <c r="E37" s="404" t="s">
        <v>292</v>
      </c>
      <c r="F37" s="394"/>
      <c r="G37" s="394"/>
      <c r="H37" s="394"/>
      <c r="I37" s="371"/>
      <c r="J37" s="371"/>
      <c r="K37" s="405"/>
      <c r="L37" s="405"/>
      <c r="M37" s="405"/>
      <c r="N37" s="405"/>
      <c r="O37" s="405"/>
      <c r="P37" s="405"/>
      <c r="Q37" s="405"/>
      <c r="R37" s="405"/>
      <c r="S37" s="405"/>
      <c r="T37" s="406"/>
      <c r="U37" s="407"/>
      <c r="V37" s="405"/>
      <c r="W37" s="405"/>
      <c r="X37" s="405"/>
      <c r="Y37" s="405"/>
      <c r="Z37" s="405"/>
      <c r="AA37" s="405"/>
      <c r="AB37" s="408" t="s">
        <v>34</v>
      </c>
      <c r="AC37" s="405"/>
    </row>
    <row r="38" spans="1:29" ht="16.5" thickTop="1" thickBot="1">
      <c r="A38" s="37"/>
      <c r="B38" s="38"/>
      <c r="C38" s="39" t="s">
        <v>336</v>
      </c>
      <c r="D38" s="409"/>
      <c r="E38" s="410"/>
      <c r="F38" s="410"/>
      <c r="G38" s="410"/>
      <c r="H38" s="411"/>
      <c r="I38" s="409"/>
      <c r="J38" s="410"/>
      <c r="K38" s="410"/>
      <c r="L38" s="412"/>
      <c r="M38" s="413"/>
      <c r="N38" s="413"/>
      <c r="O38" s="413"/>
      <c r="P38" s="413"/>
      <c r="Q38" s="413"/>
      <c r="R38" s="413"/>
      <c r="S38" s="414"/>
      <c r="T38" s="414"/>
      <c r="U38" s="413"/>
      <c r="V38" s="412"/>
      <c r="W38" s="413"/>
      <c r="X38" s="413"/>
      <c r="Y38" s="413"/>
      <c r="Z38" s="413"/>
      <c r="AA38" s="413"/>
      <c r="AB38" s="415"/>
      <c r="AC38" s="405"/>
    </row>
    <row r="39" spans="1:29" ht="14.25" thickTop="1">
      <c r="D39" s="416"/>
      <c r="E39" s="416"/>
      <c r="F39" s="416"/>
      <c r="G39" s="416"/>
      <c r="H39" s="416"/>
      <c r="I39" s="416"/>
      <c r="J39" s="416"/>
      <c r="K39" s="416"/>
      <c r="L39" s="416"/>
      <c r="M39" s="416"/>
      <c r="N39" s="416"/>
      <c r="O39" s="416"/>
      <c r="P39" s="416"/>
      <c r="Q39" s="416"/>
      <c r="R39" s="416"/>
      <c r="S39" s="416"/>
      <c r="T39" s="416"/>
      <c r="U39" s="416"/>
      <c r="V39" s="416"/>
      <c r="W39" s="416"/>
      <c r="X39" s="416"/>
      <c r="Y39" s="416"/>
      <c r="Z39" s="416"/>
      <c r="AA39" s="416"/>
      <c r="AB39" s="416"/>
      <c r="AC39" s="416"/>
    </row>
    <row r="40" spans="1:29" ht="14.25" thickBot="1">
      <c r="D40" s="416"/>
      <c r="E40" s="416"/>
      <c r="F40" s="416"/>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row>
    <row r="41" spans="1:29" s="119" customFormat="1" ht="31.5" thickTop="1" thickBot="1">
      <c r="A41" s="125" t="s">
        <v>83</v>
      </c>
      <c r="B41" s="126"/>
      <c r="C41" s="127">
        <v>27</v>
      </c>
      <c r="D41" s="417">
        <v>270900</v>
      </c>
      <c r="E41" s="418" t="s">
        <v>84</v>
      </c>
      <c r="F41" s="418"/>
      <c r="G41" s="418"/>
      <c r="H41" s="419"/>
      <c r="I41" s="420" t="s">
        <v>85</v>
      </c>
      <c r="J41" s="418" t="s">
        <v>85</v>
      </c>
      <c r="K41" s="421" t="s">
        <v>86</v>
      </c>
      <c r="L41" s="418" t="s">
        <v>84</v>
      </c>
      <c r="M41" s="418" t="s">
        <v>84</v>
      </c>
      <c r="N41" s="418"/>
      <c r="O41" s="418" t="s">
        <v>84</v>
      </c>
      <c r="P41" s="418" t="s">
        <v>84</v>
      </c>
      <c r="Q41" s="422" t="s">
        <v>87</v>
      </c>
      <c r="R41" s="418"/>
      <c r="S41" s="422" t="s">
        <v>87</v>
      </c>
      <c r="T41" s="423" t="s">
        <v>87</v>
      </c>
      <c r="U41" s="422"/>
      <c r="V41" s="422" t="s">
        <v>87</v>
      </c>
      <c r="W41" s="418" t="s">
        <v>87</v>
      </c>
      <c r="X41" s="418" t="s">
        <v>87</v>
      </c>
      <c r="Y41" s="424" t="s">
        <v>88</v>
      </c>
      <c r="Z41" s="424" t="s">
        <v>89</v>
      </c>
      <c r="AA41" s="424" t="s">
        <v>90</v>
      </c>
      <c r="AB41" s="425" t="s">
        <v>91</v>
      </c>
      <c r="AC41" s="426"/>
    </row>
    <row r="42" spans="1:29" ht="14.25" thickTop="1">
      <c r="D42" s="416"/>
      <c r="E42" s="416"/>
      <c r="F42" s="416"/>
      <c r="G42" s="416"/>
      <c r="H42" s="416"/>
      <c r="I42" s="416"/>
      <c r="J42" s="416"/>
      <c r="K42" s="416"/>
      <c r="L42" s="416"/>
      <c r="M42" s="416"/>
      <c r="N42" s="416"/>
      <c r="O42" s="416"/>
      <c r="P42" s="416"/>
      <c r="Q42" s="416"/>
      <c r="R42" s="416"/>
      <c r="S42" s="416"/>
      <c r="T42" s="416"/>
      <c r="U42" s="416"/>
      <c r="V42" s="416"/>
      <c r="W42" s="416"/>
      <c r="X42" s="416"/>
      <c r="Y42" s="416"/>
      <c r="Z42" s="416"/>
      <c r="AA42" s="416"/>
      <c r="AB42" s="416"/>
      <c r="AC42" s="416"/>
    </row>
    <row r="43" spans="1:29" ht="14.25">
      <c r="A43" s="110" t="s">
        <v>99</v>
      </c>
      <c r="D43" s="416"/>
      <c r="E43" s="416"/>
      <c r="F43" s="416"/>
      <c r="G43" s="416"/>
      <c r="H43" s="416"/>
      <c r="I43" s="416"/>
      <c r="J43" s="416"/>
      <c r="K43" s="416"/>
      <c r="L43" s="416"/>
      <c r="M43" s="416"/>
      <c r="N43" s="416"/>
      <c r="O43" s="416"/>
      <c r="P43" s="416"/>
      <c r="Q43" s="416"/>
      <c r="R43" s="416"/>
      <c r="S43" s="416"/>
      <c r="T43" s="416"/>
      <c r="U43" s="416"/>
      <c r="V43" s="416"/>
      <c r="W43" s="416"/>
      <c r="X43" s="416"/>
      <c r="Y43" s="416"/>
      <c r="Z43" s="416"/>
      <c r="AA43" s="416"/>
      <c r="AB43" s="416"/>
      <c r="AC43" s="416"/>
    </row>
  </sheetData>
  <mergeCells count="3">
    <mergeCell ref="A28:A29"/>
    <mergeCell ref="D4:H4"/>
    <mergeCell ref="I4:AC4"/>
  </mergeCells>
  <phoneticPr fontId="2"/>
  <dataValidations disablePrompts="1" count="1">
    <dataValidation type="list" allowBlank="1" showInputMessage="1" showErrorMessage="1" sqref="A5" xr:uid="{00000000-0002-0000-0200-000000000000}">
      <formula1>$A$77:$A$81</formula1>
    </dataValidation>
  </dataValidations>
  <pageMargins left="0.75" right="0.93" top="0.49" bottom="0.52" header="0.51200000000000001" footer="0.51200000000000001"/>
  <pageSetup paperSize="9" scale="75" orientation="landscape" r:id="rId1"/>
  <headerFooter alignWithMargins="0"/>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200-000001000000}">
          <x14:formula1>
            <xm:f>Units!$A$21:$A$28</xm:f>
          </x14:formula1>
          <xm:sqref>E31</xm:sqref>
        </x14:dataValidation>
        <x14:dataValidation type="list" allowBlank="1" showInputMessage="1" showErrorMessage="1" xr:uid="{00000000-0002-0000-0200-000002000000}">
          <x14:formula1>
            <xm:f>Units!$A$31:$A$34</xm:f>
          </x14:formula1>
          <xm:sqref>E37</xm:sqref>
        </x14:dataValidation>
        <x14:dataValidation type="list" allowBlank="1" showInputMessage="1" showErrorMessage="1" xr:uid="{00000000-0002-0000-0200-000003000000}">
          <x14:formula1>
            <xm:f>Units!$B$4:$B$8</xm:f>
          </x14:formula1>
          <xm:sqref>D6:AC6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62"/>
  <sheetViews>
    <sheetView zoomScale="80" zoomScaleNormal="80" workbookViewId="0">
      <pane xSplit="3" ySplit="9" topLeftCell="D224" activePane="bottomRight" state="frozen"/>
      <selection pane="topRight" activeCell="D1" sqref="D1"/>
      <selection pane="bottomLeft" activeCell="A10" sqref="A10"/>
      <selection pane="bottomRight" activeCell="A9" sqref="A9:D261"/>
    </sheetView>
  </sheetViews>
  <sheetFormatPr defaultRowHeight="15"/>
  <cols>
    <col min="1" max="1" width="9" style="230"/>
    <col min="2" max="2" width="19.5" style="230" customWidth="1"/>
    <col min="3" max="3" width="3.625" style="230" customWidth="1"/>
    <col min="4" max="28" width="12.625" style="230" customWidth="1"/>
    <col min="29" max="256" width="9" style="230"/>
    <col min="257" max="257" width="19.5" style="230" customWidth="1"/>
    <col min="258" max="258" width="3.625" style="230" customWidth="1"/>
    <col min="259" max="264" width="11.25" style="230" customWidth="1"/>
    <col min="265" max="274" width="9.625" style="230" customWidth="1"/>
    <col min="275" max="512" width="9" style="230"/>
    <col min="513" max="513" width="19.5" style="230" customWidth="1"/>
    <col min="514" max="514" width="3.625" style="230" customWidth="1"/>
    <col min="515" max="520" width="11.25" style="230" customWidth="1"/>
    <col min="521" max="530" width="9.625" style="230" customWidth="1"/>
    <col min="531" max="768" width="9" style="230"/>
    <col min="769" max="769" width="19.5" style="230" customWidth="1"/>
    <col min="770" max="770" width="3.625" style="230" customWidth="1"/>
    <col min="771" max="776" width="11.25" style="230" customWidth="1"/>
    <col min="777" max="786" width="9.625" style="230" customWidth="1"/>
    <col min="787" max="1024" width="9" style="230"/>
    <col min="1025" max="1025" width="19.5" style="230" customWidth="1"/>
    <col min="1026" max="1026" width="3.625" style="230" customWidth="1"/>
    <col min="1027" max="1032" width="11.25" style="230" customWidth="1"/>
    <col min="1033" max="1042" width="9.625" style="230" customWidth="1"/>
    <col min="1043" max="1280" width="9" style="230"/>
    <col min="1281" max="1281" width="19.5" style="230" customWidth="1"/>
    <col min="1282" max="1282" width="3.625" style="230" customWidth="1"/>
    <col min="1283" max="1288" width="11.25" style="230" customWidth="1"/>
    <col min="1289" max="1298" width="9.625" style="230" customWidth="1"/>
    <col min="1299" max="1536" width="9" style="230"/>
    <col min="1537" max="1537" width="19.5" style="230" customWidth="1"/>
    <col min="1538" max="1538" width="3.625" style="230" customWidth="1"/>
    <col min="1539" max="1544" width="11.25" style="230" customWidth="1"/>
    <col min="1545" max="1554" width="9.625" style="230" customWidth="1"/>
    <col min="1555" max="1792" width="9" style="230"/>
    <col min="1793" max="1793" width="19.5" style="230" customWidth="1"/>
    <col min="1794" max="1794" width="3.625" style="230" customWidth="1"/>
    <col min="1795" max="1800" width="11.25" style="230" customWidth="1"/>
    <col min="1801" max="1810" width="9.625" style="230" customWidth="1"/>
    <col min="1811" max="2048" width="9" style="230"/>
    <col min="2049" max="2049" width="19.5" style="230" customWidth="1"/>
    <col min="2050" max="2050" width="3.625" style="230" customWidth="1"/>
    <col min="2051" max="2056" width="11.25" style="230" customWidth="1"/>
    <col min="2057" max="2066" width="9.625" style="230" customWidth="1"/>
    <col min="2067" max="2304" width="9" style="230"/>
    <col min="2305" max="2305" width="19.5" style="230" customWidth="1"/>
    <col min="2306" max="2306" width="3.625" style="230" customWidth="1"/>
    <col min="2307" max="2312" width="11.25" style="230" customWidth="1"/>
    <col min="2313" max="2322" width="9.625" style="230" customWidth="1"/>
    <col min="2323" max="2560" width="9" style="230"/>
    <col min="2561" max="2561" width="19.5" style="230" customWidth="1"/>
    <col min="2562" max="2562" width="3.625" style="230" customWidth="1"/>
    <col min="2563" max="2568" width="11.25" style="230" customWidth="1"/>
    <col min="2569" max="2578" width="9.625" style="230" customWidth="1"/>
    <col min="2579" max="2816" width="9" style="230"/>
    <col min="2817" max="2817" width="19.5" style="230" customWidth="1"/>
    <col min="2818" max="2818" width="3.625" style="230" customWidth="1"/>
    <col min="2819" max="2824" width="11.25" style="230" customWidth="1"/>
    <col min="2825" max="2834" width="9.625" style="230" customWidth="1"/>
    <col min="2835" max="3072" width="9" style="230"/>
    <col min="3073" max="3073" width="19.5" style="230" customWidth="1"/>
    <col min="3074" max="3074" width="3.625" style="230" customWidth="1"/>
    <col min="3075" max="3080" width="11.25" style="230" customWidth="1"/>
    <col min="3081" max="3090" width="9.625" style="230" customWidth="1"/>
    <col min="3091" max="3328" width="9" style="230"/>
    <col min="3329" max="3329" width="19.5" style="230" customWidth="1"/>
    <col min="3330" max="3330" width="3.625" style="230" customWidth="1"/>
    <col min="3331" max="3336" width="11.25" style="230" customWidth="1"/>
    <col min="3337" max="3346" width="9.625" style="230" customWidth="1"/>
    <col min="3347" max="3584" width="9" style="230"/>
    <col min="3585" max="3585" width="19.5" style="230" customWidth="1"/>
    <col min="3586" max="3586" width="3.625" style="230" customWidth="1"/>
    <col min="3587" max="3592" width="11.25" style="230" customWidth="1"/>
    <col min="3593" max="3602" width="9.625" style="230" customWidth="1"/>
    <col min="3603" max="3840" width="9" style="230"/>
    <col min="3841" max="3841" width="19.5" style="230" customWidth="1"/>
    <col min="3842" max="3842" width="3.625" style="230" customWidth="1"/>
    <col min="3843" max="3848" width="11.25" style="230" customWidth="1"/>
    <col min="3849" max="3858" width="9.625" style="230" customWidth="1"/>
    <col min="3859" max="4096" width="9" style="230"/>
    <col min="4097" max="4097" width="19.5" style="230" customWidth="1"/>
    <col min="4098" max="4098" width="3.625" style="230" customWidth="1"/>
    <col min="4099" max="4104" width="11.25" style="230" customWidth="1"/>
    <col min="4105" max="4114" width="9.625" style="230" customWidth="1"/>
    <col min="4115" max="4352" width="9" style="230"/>
    <col min="4353" max="4353" width="19.5" style="230" customWidth="1"/>
    <col min="4354" max="4354" width="3.625" style="230" customWidth="1"/>
    <col min="4355" max="4360" width="11.25" style="230" customWidth="1"/>
    <col min="4361" max="4370" width="9.625" style="230" customWidth="1"/>
    <col min="4371" max="4608" width="9" style="230"/>
    <col min="4609" max="4609" width="19.5" style="230" customWidth="1"/>
    <col min="4610" max="4610" width="3.625" style="230" customWidth="1"/>
    <col min="4611" max="4616" width="11.25" style="230" customWidth="1"/>
    <col min="4617" max="4626" width="9.625" style="230" customWidth="1"/>
    <col min="4627" max="4864" width="9" style="230"/>
    <col min="4865" max="4865" width="19.5" style="230" customWidth="1"/>
    <col min="4866" max="4866" width="3.625" style="230" customWidth="1"/>
    <col min="4867" max="4872" width="11.25" style="230" customWidth="1"/>
    <col min="4873" max="4882" width="9.625" style="230" customWidth="1"/>
    <col min="4883" max="5120" width="9" style="230"/>
    <col min="5121" max="5121" width="19.5" style="230" customWidth="1"/>
    <col min="5122" max="5122" width="3.625" style="230" customWidth="1"/>
    <col min="5123" max="5128" width="11.25" style="230" customWidth="1"/>
    <col min="5129" max="5138" width="9.625" style="230" customWidth="1"/>
    <col min="5139" max="5376" width="9" style="230"/>
    <col min="5377" max="5377" width="19.5" style="230" customWidth="1"/>
    <col min="5378" max="5378" width="3.625" style="230" customWidth="1"/>
    <col min="5379" max="5384" width="11.25" style="230" customWidth="1"/>
    <col min="5385" max="5394" width="9.625" style="230" customWidth="1"/>
    <col min="5395" max="5632" width="9" style="230"/>
    <col min="5633" max="5633" width="19.5" style="230" customWidth="1"/>
    <col min="5634" max="5634" width="3.625" style="230" customWidth="1"/>
    <col min="5635" max="5640" width="11.25" style="230" customWidth="1"/>
    <col min="5641" max="5650" width="9.625" style="230" customWidth="1"/>
    <col min="5651" max="5888" width="9" style="230"/>
    <col min="5889" max="5889" width="19.5" style="230" customWidth="1"/>
    <col min="5890" max="5890" width="3.625" style="230" customWidth="1"/>
    <col min="5891" max="5896" width="11.25" style="230" customWidth="1"/>
    <col min="5897" max="5906" width="9.625" style="230" customWidth="1"/>
    <col min="5907" max="6144" width="9" style="230"/>
    <col min="6145" max="6145" width="19.5" style="230" customWidth="1"/>
    <col min="6146" max="6146" width="3.625" style="230" customWidth="1"/>
    <col min="6147" max="6152" width="11.25" style="230" customWidth="1"/>
    <col min="6153" max="6162" width="9.625" style="230" customWidth="1"/>
    <col min="6163" max="6400" width="9" style="230"/>
    <col min="6401" max="6401" width="19.5" style="230" customWidth="1"/>
    <col min="6402" max="6402" width="3.625" style="230" customWidth="1"/>
    <col min="6403" max="6408" width="11.25" style="230" customWidth="1"/>
    <col min="6409" max="6418" width="9.625" style="230" customWidth="1"/>
    <col min="6419" max="6656" width="9" style="230"/>
    <col min="6657" max="6657" width="19.5" style="230" customWidth="1"/>
    <col min="6658" max="6658" width="3.625" style="230" customWidth="1"/>
    <col min="6659" max="6664" width="11.25" style="230" customWidth="1"/>
    <col min="6665" max="6674" width="9.625" style="230" customWidth="1"/>
    <col min="6675" max="6912" width="9" style="230"/>
    <col min="6913" max="6913" width="19.5" style="230" customWidth="1"/>
    <col min="6914" max="6914" width="3.625" style="230" customWidth="1"/>
    <col min="6915" max="6920" width="11.25" style="230" customWidth="1"/>
    <col min="6921" max="6930" width="9.625" style="230" customWidth="1"/>
    <col min="6931" max="7168" width="9" style="230"/>
    <col min="7169" max="7169" width="19.5" style="230" customWidth="1"/>
    <col min="7170" max="7170" width="3.625" style="230" customWidth="1"/>
    <col min="7171" max="7176" width="11.25" style="230" customWidth="1"/>
    <col min="7177" max="7186" width="9.625" style="230" customWidth="1"/>
    <col min="7187" max="7424" width="9" style="230"/>
    <col min="7425" max="7425" width="19.5" style="230" customWidth="1"/>
    <col min="7426" max="7426" width="3.625" style="230" customWidth="1"/>
    <col min="7427" max="7432" width="11.25" style="230" customWidth="1"/>
    <col min="7433" max="7442" width="9.625" style="230" customWidth="1"/>
    <col min="7443" max="7680" width="9" style="230"/>
    <col min="7681" max="7681" width="19.5" style="230" customWidth="1"/>
    <col min="7682" max="7682" width="3.625" style="230" customWidth="1"/>
    <col min="7683" max="7688" width="11.25" style="230" customWidth="1"/>
    <col min="7689" max="7698" width="9.625" style="230" customWidth="1"/>
    <col min="7699" max="7936" width="9" style="230"/>
    <col min="7937" max="7937" width="19.5" style="230" customWidth="1"/>
    <col min="7938" max="7938" width="3.625" style="230" customWidth="1"/>
    <col min="7939" max="7944" width="11.25" style="230" customWidth="1"/>
    <col min="7945" max="7954" width="9.625" style="230" customWidth="1"/>
    <col min="7955" max="8192" width="9" style="230"/>
    <col min="8193" max="8193" width="19.5" style="230" customWidth="1"/>
    <col min="8194" max="8194" width="3.625" style="230" customWidth="1"/>
    <col min="8195" max="8200" width="11.25" style="230" customWidth="1"/>
    <col min="8201" max="8210" width="9.625" style="230" customWidth="1"/>
    <col min="8211" max="8448" width="9" style="230"/>
    <col min="8449" max="8449" width="19.5" style="230" customWidth="1"/>
    <col min="8450" max="8450" width="3.625" style="230" customWidth="1"/>
    <col min="8451" max="8456" width="11.25" style="230" customWidth="1"/>
    <col min="8457" max="8466" width="9.625" style="230" customWidth="1"/>
    <col min="8467" max="8704" width="9" style="230"/>
    <col min="8705" max="8705" width="19.5" style="230" customWidth="1"/>
    <col min="8706" max="8706" width="3.625" style="230" customWidth="1"/>
    <col min="8707" max="8712" width="11.25" style="230" customWidth="1"/>
    <col min="8713" max="8722" width="9.625" style="230" customWidth="1"/>
    <col min="8723" max="8960" width="9" style="230"/>
    <col min="8961" max="8961" width="19.5" style="230" customWidth="1"/>
    <col min="8962" max="8962" width="3.625" style="230" customWidth="1"/>
    <col min="8963" max="8968" width="11.25" style="230" customWidth="1"/>
    <col min="8969" max="8978" width="9.625" style="230" customWidth="1"/>
    <col min="8979" max="9216" width="9" style="230"/>
    <col min="9217" max="9217" width="19.5" style="230" customWidth="1"/>
    <col min="9218" max="9218" width="3.625" style="230" customWidth="1"/>
    <col min="9219" max="9224" width="11.25" style="230" customWidth="1"/>
    <col min="9225" max="9234" width="9.625" style="230" customWidth="1"/>
    <col min="9235" max="9472" width="9" style="230"/>
    <col min="9473" max="9473" width="19.5" style="230" customWidth="1"/>
    <col min="9474" max="9474" width="3.625" style="230" customWidth="1"/>
    <col min="9475" max="9480" width="11.25" style="230" customWidth="1"/>
    <col min="9481" max="9490" width="9.625" style="230" customWidth="1"/>
    <col min="9491" max="9728" width="9" style="230"/>
    <col min="9729" max="9729" width="19.5" style="230" customWidth="1"/>
    <col min="9730" max="9730" width="3.625" style="230" customWidth="1"/>
    <col min="9731" max="9736" width="11.25" style="230" customWidth="1"/>
    <col min="9737" max="9746" width="9.625" style="230" customWidth="1"/>
    <col min="9747" max="9984" width="9" style="230"/>
    <col min="9985" max="9985" width="19.5" style="230" customWidth="1"/>
    <col min="9986" max="9986" width="3.625" style="230" customWidth="1"/>
    <col min="9987" max="9992" width="11.25" style="230" customWidth="1"/>
    <col min="9993" max="10002" width="9.625" style="230" customWidth="1"/>
    <col min="10003" max="10240" width="9" style="230"/>
    <col min="10241" max="10241" width="19.5" style="230" customWidth="1"/>
    <col min="10242" max="10242" width="3.625" style="230" customWidth="1"/>
    <col min="10243" max="10248" width="11.25" style="230" customWidth="1"/>
    <col min="10249" max="10258" width="9.625" style="230" customWidth="1"/>
    <col min="10259" max="10496" width="9" style="230"/>
    <col min="10497" max="10497" width="19.5" style="230" customWidth="1"/>
    <col min="10498" max="10498" width="3.625" style="230" customWidth="1"/>
    <col min="10499" max="10504" width="11.25" style="230" customWidth="1"/>
    <col min="10505" max="10514" width="9.625" style="230" customWidth="1"/>
    <col min="10515" max="10752" width="9" style="230"/>
    <col min="10753" max="10753" width="19.5" style="230" customWidth="1"/>
    <col min="10754" max="10754" width="3.625" style="230" customWidth="1"/>
    <col min="10755" max="10760" width="11.25" style="230" customWidth="1"/>
    <col min="10761" max="10770" width="9.625" style="230" customWidth="1"/>
    <col min="10771" max="11008" width="9" style="230"/>
    <col min="11009" max="11009" width="19.5" style="230" customWidth="1"/>
    <col min="11010" max="11010" width="3.625" style="230" customWidth="1"/>
    <col min="11011" max="11016" width="11.25" style="230" customWidth="1"/>
    <col min="11017" max="11026" width="9.625" style="230" customWidth="1"/>
    <col min="11027" max="11264" width="9" style="230"/>
    <col min="11265" max="11265" width="19.5" style="230" customWidth="1"/>
    <col min="11266" max="11266" width="3.625" style="230" customWidth="1"/>
    <col min="11267" max="11272" width="11.25" style="230" customWidth="1"/>
    <col min="11273" max="11282" width="9.625" style="230" customWidth="1"/>
    <col min="11283" max="11520" width="9" style="230"/>
    <col min="11521" max="11521" width="19.5" style="230" customWidth="1"/>
    <col min="11522" max="11522" width="3.625" style="230" customWidth="1"/>
    <col min="11523" max="11528" width="11.25" style="230" customWidth="1"/>
    <col min="11529" max="11538" width="9.625" style="230" customWidth="1"/>
    <col min="11539" max="11776" width="9" style="230"/>
    <col min="11777" max="11777" width="19.5" style="230" customWidth="1"/>
    <col min="11778" max="11778" width="3.625" style="230" customWidth="1"/>
    <col min="11779" max="11784" width="11.25" style="230" customWidth="1"/>
    <col min="11785" max="11794" width="9.625" style="230" customWidth="1"/>
    <col min="11795" max="12032" width="9" style="230"/>
    <col min="12033" max="12033" width="19.5" style="230" customWidth="1"/>
    <col min="12034" max="12034" width="3.625" style="230" customWidth="1"/>
    <col min="12035" max="12040" width="11.25" style="230" customWidth="1"/>
    <col min="12041" max="12050" width="9.625" style="230" customWidth="1"/>
    <col min="12051" max="12288" width="9" style="230"/>
    <col min="12289" max="12289" width="19.5" style="230" customWidth="1"/>
    <col min="12290" max="12290" width="3.625" style="230" customWidth="1"/>
    <col min="12291" max="12296" width="11.25" style="230" customWidth="1"/>
    <col min="12297" max="12306" width="9.625" style="230" customWidth="1"/>
    <col min="12307" max="12544" width="9" style="230"/>
    <col min="12545" max="12545" width="19.5" style="230" customWidth="1"/>
    <col min="12546" max="12546" width="3.625" style="230" customWidth="1"/>
    <col min="12547" max="12552" width="11.25" style="230" customWidth="1"/>
    <col min="12553" max="12562" width="9.625" style="230" customWidth="1"/>
    <col min="12563" max="12800" width="9" style="230"/>
    <col min="12801" max="12801" width="19.5" style="230" customWidth="1"/>
    <col min="12802" max="12802" width="3.625" style="230" customWidth="1"/>
    <col min="12803" max="12808" width="11.25" style="230" customWidth="1"/>
    <col min="12809" max="12818" width="9.625" style="230" customWidth="1"/>
    <col min="12819" max="13056" width="9" style="230"/>
    <col min="13057" max="13057" width="19.5" style="230" customWidth="1"/>
    <col min="13058" max="13058" width="3.625" style="230" customWidth="1"/>
    <col min="13059" max="13064" width="11.25" style="230" customWidth="1"/>
    <col min="13065" max="13074" width="9.625" style="230" customWidth="1"/>
    <col min="13075" max="13312" width="9" style="230"/>
    <col min="13313" max="13313" width="19.5" style="230" customWidth="1"/>
    <col min="13314" max="13314" width="3.625" style="230" customWidth="1"/>
    <col min="13315" max="13320" width="11.25" style="230" customWidth="1"/>
    <col min="13321" max="13330" width="9.625" style="230" customWidth="1"/>
    <col min="13331" max="13568" width="9" style="230"/>
    <col min="13569" max="13569" width="19.5" style="230" customWidth="1"/>
    <col min="13570" max="13570" width="3.625" style="230" customWidth="1"/>
    <col min="13571" max="13576" width="11.25" style="230" customWidth="1"/>
    <col min="13577" max="13586" width="9.625" style="230" customWidth="1"/>
    <col min="13587" max="13824" width="9" style="230"/>
    <col min="13825" max="13825" width="19.5" style="230" customWidth="1"/>
    <col min="13826" max="13826" width="3.625" style="230" customWidth="1"/>
    <col min="13827" max="13832" width="11.25" style="230" customWidth="1"/>
    <col min="13833" max="13842" width="9.625" style="230" customWidth="1"/>
    <col min="13843" max="14080" width="9" style="230"/>
    <col min="14081" max="14081" width="19.5" style="230" customWidth="1"/>
    <col min="14082" max="14082" width="3.625" style="230" customWidth="1"/>
    <col min="14083" max="14088" width="11.25" style="230" customWidth="1"/>
    <col min="14089" max="14098" width="9.625" style="230" customWidth="1"/>
    <col min="14099" max="14336" width="9" style="230"/>
    <col min="14337" max="14337" width="19.5" style="230" customWidth="1"/>
    <col min="14338" max="14338" width="3.625" style="230" customWidth="1"/>
    <col min="14339" max="14344" width="11.25" style="230" customWidth="1"/>
    <col min="14345" max="14354" width="9.625" style="230" customWidth="1"/>
    <col min="14355" max="14592" width="9" style="230"/>
    <col min="14593" max="14593" width="19.5" style="230" customWidth="1"/>
    <col min="14594" max="14594" width="3.625" style="230" customWidth="1"/>
    <col min="14595" max="14600" width="11.25" style="230" customWidth="1"/>
    <col min="14601" max="14610" width="9.625" style="230" customWidth="1"/>
    <col min="14611" max="14848" width="9" style="230"/>
    <col min="14849" max="14849" width="19.5" style="230" customWidth="1"/>
    <col min="14850" max="14850" width="3.625" style="230" customWidth="1"/>
    <col min="14851" max="14856" width="11.25" style="230" customWidth="1"/>
    <col min="14857" max="14866" width="9.625" style="230" customWidth="1"/>
    <col min="14867" max="15104" width="9" style="230"/>
    <col min="15105" max="15105" width="19.5" style="230" customWidth="1"/>
    <col min="15106" max="15106" width="3.625" style="230" customWidth="1"/>
    <col min="15107" max="15112" width="11.25" style="230" customWidth="1"/>
    <col min="15113" max="15122" width="9.625" style="230" customWidth="1"/>
    <col min="15123" max="15360" width="9" style="230"/>
    <col min="15361" max="15361" width="19.5" style="230" customWidth="1"/>
    <col min="15362" max="15362" width="3.625" style="230" customWidth="1"/>
    <col min="15363" max="15368" width="11.25" style="230" customWidth="1"/>
    <col min="15369" max="15378" width="9.625" style="230" customWidth="1"/>
    <col min="15379" max="15616" width="9" style="230"/>
    <col min="15617" max="15617" width="19.5" style="230" customWidth="1"/>
    <col min="15618" max="15618" width="3.625" style="230" customWidth="1"/>
    <col min="15619" max="15624" width="11.25" style="230" customWidth="1"/>
    <col min="15625" max="15634" width="9.625" style="230" customWidth="1"/>
    <col min="15635" max="15872" width="9" style="230"/>
    <col min="15873" max="15873" width="19.5" style="230" customWidth="1"/>
    <col min="15874" max="15874" width="3.625" style="230" customWidth="1"/>
    <col min="15875" max="15880" width="11.25" style="230" customWidth="1"/>
    <col min="15881" max="15890" width="9.625" style="230" customWidth="1"/>
    <col min="15891" max="16128" width="9" style="230"/>
    <col min="16129" max="16129" width="19.5" style="230" customWidth="1"/>
    <col min="16130" max="16130" width="3.625" style="230" customWidth="1"/>
    <col min="16131" max="16136" width="11.25" style="230" customWidth="1"/>
    <col min="16137" max="16146" width="9.625" style="230" customWidth="1"/>
    <col min="16147" max="16384" width="9" style="230"/>
  </cols>
  <sheetData>
    <row r="1" spans="1:28" ht="24" customHeight="1">
      <c r="A1" s="229" t="s">
        <v>635</v>
      </c>
    </row>
    <row r="2" spans="1:28" ht="24" customHeight="1">
      <c r="A2" s="229" t="s">
        <v>636</v>
      </c>
      <c r="I2" s="231"/>
      <c r="J2" s="231"/>
      <c r="K2" s="231"/>
      <c r="L2" s="231"/>
      <c r="M2" s="231"/>
      <c r="N2" s="231"/>
      <c r="O2" s="231"/>
      <c r="P2" s="231"/>
      <c r="Q2" s="231"/>
      <c r="R2" s="231"/>
      <c r="S2" s="231"/>
      <c r="T2" s="231"/>
      <c r="U2" s="231"/>
      <c r="V2" s="231"/>
      <c r="W2" s="231"/>
      <c r="X2" s="231"/>
      <c r="Y2" s="231"/>
      <c r="Z2" s="231"/>
      <c r="AA2" s="231"/>
      <c r="AB2" s="231"/>
    </row>
    <row r="3" spans="1:28" ht="15.75" thickBot="1">
      <c r="A3" s="434"/>
      <c r="I3" s="232"/>
      <c r="J3" s="232"/>
      <c r="K3" s="232"/>
      <c r="L3" s="232"/>
      <c r="M3" s="232"/>
      <c r="N3" s="232"/>
      <c r="O3" s="232"/>
      <c r="P3" s="232"/>
      <c r="Q3" s="232"/>
      <c r="R3" s="232"/>
      <c r="S3" s="232"/>
      <c r="T3" s="232"/>
      <c r="U3" s="232"/>
      <c r="V3" s="232"/>
      <c r="W3" s="232"/>
      <c r="X3" s="232"/>
      <c r="Y3" s="232"/>
      <c r="Z3" s="232"/>
      <c r="AA3" s="232"/>
      <c r="AB3" s="232"/>
    </row>
    <row r="4" spans="1:28" s="256" customFormat="1" ht="15.75" thickTop="1" thickBot="1">
      <c r="D4" s="488" t="s">
        <v>340</v>
      </c>
      <c r="E4" s="489"/>
      <c r="F4" s="489"/>
      <c r="G4" s="489"/>
      <c r="H4" s="490"/>
      <c r="I4" s="491" t="s">
        <v>341</v>
      </c>
      <c r="J4" s="491"/>
      <c r="K4" s="491"/>
      <c r="L4" s="491"/>
      <c r="M4" s="491"/>
      <c r="N4" s="491"/>
      <c r="O4" s="491"/>
      <c r="P4" s="491"/>
      <c r="Q4" s="491"/>
      <c r="R4" s="491"/>
      <c r="S4" s="491"/>
      <c r="T4" s="491"/>
      <c r="U4" s="491"/>
      <c r="V4" s="491"/>
      <c r="W4" s="491"/>
      <c r="X4" s="491"/>
      <c r="Y4" s="491"/>
      <c r="Z4" s="491"/>
      <c r="AA4" s="491"/>
      <c r="AB4" s="492"/>
    </row>
    <row r="5" spans="1:28" ht="24.95" customHeight="1" thickTop="1">
      <c r="D5" s="493" t="s">
        <v>164</v>
      </c>
      <c r="E5" s="475" t="s">
        <v>165</v>
      </c>
      <c r="F5" s="475" t="s">
        <v>163</v>
      </c>
      <c r="G5" s="475" t="s">
        <v>197</v>
      </c>
      <c r="H5" s="469" t="s">
        <v>167</v>
      </c>
      <c r="I5" s="495" t="s">
        <v>183</v>
      </c>
      <c r="J5" s="475" t="s">
        <v>14</v>
      </c>
      <c r="K5" s="475" t="s">
        <v>15</v>
      </c>
      <c r="L5" s="475" t="s">
        <v>16</v>
      </c>
      <c r="M5" s="475" t="s">
        <v>184</v>
      </c>
      <c r="N5" s="471" t="s">
        <v>226</v>
      </c>
      <c r="O5" s="475" t="s">
        <v>185</v>
      </c>
      <c r="P5" s="475" t="s">
        <v>186</v>
      </c>
      <c r="Q5" s="475" t="s">
        <v>187</v>
      </c>
      <c r="R5" s="471" t="s">
        <v>226</v>
      </c>
      <c r="S5" s="475" t="s">
        <v>188</v>
      </c>
      <c r="T5" s="486" t="s">
        <v>194</v>
      </c>
      <c r="U5" s="471" t="s">
        <v>226</v>
      </c>
      <c r="V5" s="475" t="s">
        <v>189</v>
      </c>
      <c r="W5" s="475" t="s">
        <v>190</v>
      </c>
      <c r="X5" s="475" t="s">
        <v>17</v>
      </c>
      <c r="Y5" s="475" t="s">
        <v>18</v>
      </c>
      <c r="Z5" s="475" t="s">
        <v>191</v>
      </c>
      <c r="AA5" s="475" t="s">
        <v>192</v>
      </c>
      <c r="AB5" s="469" t="s">
        <v>193</v>
      </c>
    </row>
    <row r="6" spans="1:28" ht="24.95" customHeight="1">
      <c r="D6" s="494"/>
      <c r="E6" s="485"/>
      <c r="F6" s="485"/>
      <c r="G6" s="485"/>
      <c r="H6" s="484"/>
      <c r="I6" s="496"/>
      <c r="J6" s="485"/>
      <c r="K6" s="485"/>
      <c r="L6" s="485"/>
      <c r="M6" s="485"/>
      <c r="N6" s="472"/>
      <c r="O6" s="485"/>
      <c r="P6" s="485"/>
      <c r="Q6" s="485"/>
      <c r="R6" s="472"/>
      <c r="S6" s="485"/>
      <c r="T6" s="487"/>
      <c r="U6" s="472"/>
      <c r="V6" s="485"/>
      <c r="W6" s="485"/>
      <c r="X6" s="485"/>
      <c r="Y6" s="485"/>
      <c r="Z6" s="485"/>
      <c r="AA6" s="485"/>
      <c r="AB6" s="484"/>
    </row>
    <row r="7" spans="1:28">
      <c r="D7" s="222" t="s">
        <v>223</v>
      </c>
      <c r="E7" s="223" t="s">
        <v>223</v>
      </c>
      <c r="F7" s="223" t="s">
        <v>223</v>
      </c>
      <c r="G7" s="223" t="s">
        <v>223</v>
      </c>
      <c r="H7" s="224" t="s">
        <v>223</v>
      </c>
      <c r="I7" s="278" t="s">
        <v>223</v>
      </c>
      <c r="J7" s="223" t="s">
        <v>223</v>
      </c>
      <c r="K7" s="223" t="s">
        <v>223</v>
      </c>
      <c r="L7" s="223" t="s">
        <v>223</v>
      </c>
      <c r="M7" s="223" t="s">
        <v>223</v>
      </c>
      <c r="N7" s="223" t="s">
        <v>223</v>
      </c>
      <c r="O7" s="223" t="s">
        <v>223</v>
      </c>
      <c r="P7" s="223" t="s">
        <v>223</v>
      </c>
      <c r="Q7" s="223" t="s">
        <v>223</v>
      </c>
      <c r="R7" s="223" t="s">
        <v>223</v>
      </c>
      <c r="S7" s="223" t="s">
        <v>223</v>
      </c>
      <c r="T7" s="223" t="s">
        <v>223</v>
      </c>
      <c r="U7" s="223" t="s">
        <v>223</v>
      </c>
      <c r="V7" s="223" t="s">
        <v>223</v>
      </c>
      <c r="W7" s="223" t="s">
        <v>223</v>
      </c>
      <c r="X7" s="223" t="s">
        <v>223</v>
      </c>
      <c r="Y7" s="223" t="s">
        <v>223</v>
      </c>
      <c r="Z7" s="223" t="s">
        <v>223</v>
      </c>
      <c r="AA7" s="223" t="s">
        <v>223</v>
      </c>
      <c r="AB7" s="224" t="s">
        <v>223</v>
      </c>
    </row>
    <row r="8" spans="1:28" ht="15.75" thickBot="1">
      <c r="D8" s="233" t="s">
        <v>0</v>
      </c>
      <c r="E8" s="234" t="s">
        <v>1</v>
      </c>
      <c r="F8" s="234" t="s">
        <v>2</v>
      </c>
      <c r="G8" s="234" t="s">
        <v>3</v>
      </c>
      <c r="H8" s="235" t="s">
        <v>5</v>
      </c>
      <c r="I8" s="236" t="s">
        <v>21</v>
      </c>
      <c r="J8" s="234" t="s">
        <v>342</v>
      </c>
      <c r="K8" s="234" t="s">
        <v>343</v>
      </c>
      <c r="L8" s="234" t="s">
        <v>344</v>
      </c>
      <c r="M8" s="234" t="s">
        <v>345</v>
      </c>
      <c r="N8" s="236" t="s">
        <v>346</v>
      </c>
      <c r="O8" s="234" t="s">
        <v>347</v>
      </c>
      <c r="P8" s="234" t="s">
        <v>348</v>
      </c>
      <c r="Q8" s="234" t="s">
        <v>349</v>
      </c>
      <c r="R8" s="234" t="s">
        <v>350</v>
      </c>
      <c r="S8" s="234" t="s">
        <v>351</v>
      </c>
      <c r="T8" s="237" t="s">
        <v>352</v>
      </c>
      <c r="U8" s="233" t="s">
        <v>353</v>
      </c>
      <c r="V8" s="234" t="s">
        <v>354</v>
      </c>
      <c r="W8" s="234" t="s">
        <v>35</v>
      </c>
      <c r="X8" s="238" t="s">
        <v>36</v>
      </c>
      <c r="Y8" s="239" t="s">
        <v>355</v>
      </c>
      <c r="Z8" s="239" t="s">
        <v>356</v>
      </c>
      <c r="AA8" s="239" t="s">
        <v>357</v>
      </c>
      <c r="AB8" s="240" t="s">
        <v>358</v>
      </c>
    </row>
    <row r="9" spans="1:28" ht="15.75" thickTop="1">
      <c r="A9" s="462" t="s">
        <v>359</v>
      </c>
      <c r="B9" s="241"/>
      <c r="C9" s="242">
        <v>1</v>
      </c>
      <c r="D9" s="243">
        <f t="shared" ref="D9:AA9" si="0">SUM(D10:D30)</f>
        <v>0</v>
      </c>
      <c r="E9" s="244">
        <f t="shared" si="0"/>
        <v>0</v>
      </c>
      <c r="F9" s="245">
        <f t="shared" si="0"/>
        <v>0</v>
      </c>
      <c r="G9" s="244">
        <f t="shared" si="0"/>
        <v>0</v>
      </c>
      <c r="H9" s="246">
        <f t="shared" si="0"/>
        <v>0</v>
      </c>
      <c r="I9" s="245">
        <f t="shared" si="0"/>
        <v>0</v>
      </c>
      <c r="J9" s="244">
        <f t="shared" si="0"/>
        <v>0</v>
      </c>
      <c r="K9" s="244">
        <f t="shared" si="0"/>
        <v>0</v>
      </c>
      <c r="L9" s="244">
        <f t="shared" si="0"/>
        <v>0</v>
      </c>
      <c r="M9" s="244">
        <f t="shared" si="0"/>
        <v>0</v>
      </c>
      <c r="N9" s="245">
        <f t="shared" si="0"/>
        <v>0</v>
      </c>
      <c r="O9" s="244">
        <f t="shared" si="0"/>
        <v>0</v>
      </c>
      <c r="P9" s="244">
        <f t="shared" si="0"/>
        <v>0</v>
      </c>
      <c r="Q9" s="244">
        <f t="shared" si="0"/>
        <v>0</v>
      </c>
      <c r="R9" s="244">
        <f t="shared" si="0"/>
        <v>0</v>
      </c>
      <c r="S9" s="244">
        <f t="shared" si="0"/>
        <v>0</v>
      </c>
      <c r="T9" s="247">
        <f t="shared" si="0"/>
        <v>0</v>
      </c>
      <c r="U9" s="243">
        <f t="shared" si="0"/>
        <v>0</v>
      </c>
      <c r="V9" s="244">
        <f t="shared" si="0"/>
        <v>0</v>
      </c>
      <c r="W9" s="244">
        <f t="shared" si="0"/>
        <v>0</v>
      </c>
      <c r="X9" s="244">
        <f t="shared" si="0"/>
        <v>0</v>
      </c>
      <c r="Y9" s="244">
        <f t="shared" si="0"/>
        <v>0</v>
      </c>
      <c r="Z9" s="244">
        <f t="shared" si="0"/>
        <v>0</v>
      </c>
      <c r="AA9" s="244">
        <f t="shared" si="0"/>
        <v>0</v>
      </c>
      <c r="AB9" s="246">
        <f>SUM(AB10:AB30)</f>
        <v>0</v>
      </c>
    </row>
    <row r="10" spans="1:28">
      <c r="A10" s="248" t="s">
        <v>360</v>
      </c>
      <c r="B10" s="249"/>
      <c r="C10" s="250">
        <v>2</v>
      </c>
      <c r="D10" s="251"/>
      <c r="E10" s="252"/>
      <c r="F10" s="253"/>
      <c r="G10" s="252"/>
      <c r="H10" s="254"/>
      <c r="I10" s="253"/>
      <c r="J10" s="252"/>
      <c r="K10" s="252"/>
      <c r="L10" s="252"/>
      <c r="M10" s="252"/>
      <c r="N10" s="253"/>
      <c r="O10" s="252"/>
      <c r="P10" s="252"/>
      <c r="Q10" s="252"/>
      <c r="R10" s="252"/>
      <c r="S10" s="252"/>
      <c r="T10" s="255"/>
      <c r="U10" s="251"/>
      <c r="V10" s="252"/>
      <c r="W10" s="252"/>
      <c r="X10" s="252"/>
      <c r="Y10" s="252"/>
      <c r="Z10" s="252"/>
      <c r="AA10" s="252"/>
      <c r="AB10" s="254"/>
    </row>
    <row r="11" spans="1:28">
      <c r="A11" s="248" t="s">
        <v>361</v>
      </c>
      <c r="B11" s="249"/>
      <c r="C11" s="250">
        <v>3</v>
      </c>
      <c r="D11" s="251"/>
      <c r="E11" s="252"/>
      <c r="F11" s="253"/>
      <c r="G11" s="252"/>
      <c r="H11" s="254"/>
      <c r="I11" s="253"/>
      <c r="J11" s="252"/>
      <c r="K11" s="252"/>
      <c r="L11" s="252"/>
      <c r="M11" s="252"/>
      <c r="N11" s="253"/>
      <c r="O11" s="252"/>
      <c r="P11" s="252"/>
      <c r="Q11" s="252"/>
      <c r="R11" s="252"/>
      <c r="S11" s="252"/>
      <c r="T11" s="255"/>
      <c r="U11" s="251"/>
      <c r="V11" s="252"/>
      <c r="W11" s="252"/>
      <c r="X11" s="252"/>
      <c r="Y11" s="252"/>
      <c r="Z11" s="252"/>
      <c r="AA11" s="252"/>
      <c r="AB11" s="254"/>
    </row>
    <row r="12" spans="1:28">
      <c r="A12" s="248" t="s">
        <v>362</v>
      </c>
      <c r="B12" s="249"/>
      <c r="C12" s="250">
        <v>4</v>
      </c>
      <c r="D12" s="251"/>
      <c r="E12" s="252"/>
      <c r="F12" s="253"/>
      <c r="G12" s="252"/>
      <c r="H12" s="254"/>
      <c r="I12" s="253"/>
      <c r="J12" s="252"/>
      <c r="K12" s="252"/>
      <c r="L12" s="252"/>
      <c r="M12" s="252"/>
      <c r="N12" s="253"/>
      <c r="O12" s="252"/>
      <c r="P12" s="252"/>
      <c r="Q12" s="252"/>
      <c r="R12" s="252"/>
      <c r="S12" s="252"/>
      <c r="T12" s="255"/>
      <c r="U12" s="251"/>
      <c r="V12" s="252"/>
      <c r="W12" s="252"/>
      <c r="X12" s="252"/>
      <c r="Y12" s="252"/>
      <c r="Z12" s="252"/>
      <c r="AA12" s="252"/>
      <c r="AB12" s="254"/>
    </row>
    <row r="13" spans="1:28">
      <c r="A13" s="248" t="s">
        <v>363</v>
      </c>
      <c r="B13" s="249"/>
      <c r="C13" s="250">
        <v>5</v>
      </c>
      <c r="D13" s="251"/>
      <c r="E13" s="252"/>
      <c r="F13" s="253"/>
      <c r="G13" s="252"/>
      <c r="H13" s="254"/>
      <c r="I13" s="253"/>
      <c r="J13" s="252"/>
      <c r="K13" s="252"/>
      <c r="L13" s="252"/>
      <c r="M13" s="252"/>
      <c r="N13" s="253"/>
      <c r="O13" s="252"/>
      <c r="P13" s="252"/>
      <c r="Q13" s="252"/>
      <c r="R13" s="252"/>
      <c r="S13" s="252"/>
      <c r="T13" s="255"/>
      <c r="U13" s="251"/>
      <c r="V13" s="252"/>
      <c r="W13" s="252"/>
      <c r="X13" s="252"/>
      <c r="Y13" s="252"/>
      <c r="Z13" s="252"/>
      <c r="AA13" s="252"/>
      <c r="AB13" s="254"/>
    </row>
    <row r="14" spans="1:28">
      <c r="A14" s="248" t="s">
        <v>364</v>
      </c>
      <c r="B14" s="249"/>
      <c r="C14" s="250">
        <v>6</v>
      </c>
      <c r="D14" s="251"/>
      <c r="E14" s="252"/>
      <c r="F14" s="253"/>
      <c r="G14" s="252"/>
      <c r="H14" s="254"/>
      <c r="I14" s="253"/>
      <c r="J14" s="252"/>
      <c r="K14" s="252"/>
      <c r="L14" s="252"/>
      <c r="M14" s="252"/>
      <c r="N14" s="253"/>
      <c r="O14" s="252"/>
      <c r="P14" s="252"/>
      <c r="Q14" s="252"/>
      <c r="R14" s="252"/>
      <c r="S14" s="252"/>
      <c r="T14" s="255"/>
      <c r="U14" s="251"/>
      <c r="V14" s="252"/>
      <c r="W14" s="252"/>
      <c r="X14" s="252"/>
      <c r="Y14" s="252"/>
      <c r="Z14" s="252"/>
      <c r="AA14" s="252"/>
      <c r="AB14" s="254"/>
    </row>
    <row r="15" spans="1:28">
      <c r="A15" s="248" t="s">
        <v>365</v>
      </c>
      <c r="B15" s="249"/>
      <c r="C15" s="250">
        <v>7</v>
      </c>
      <c r="D15" s="251"/>
      <c r="E15" s="252"/>
      <c r="F15" s="253"/>
      <c r="G15" s="252"/>
      <c r="H15" s="254"/>
      <c r="I15" s="253"/>
      <c r="J15" s="252"/>
      <c r="K15" s="252"/>
      <c r="L15" s="252"/>
      <c r="M15" s="252"/>
      <c r="N15" s="253"/>
      <c r="O15" s="252"/>
      <c r="P15" s="252"/>
      <c r="Q15" s="252"/>
      <c r="R15" s="252"/>
      <c r="S15" s="252"/>
      <c r="T15" s="255"/>
      <c r="U15" s="251"/>
      <c r="V15" s="252"/>
      <c r="W15" s="252"/>
      <c r="X15" s="252"/>
      <c r="Y15" s="252"/>
      <c r="Z15" s="252"/>
      <c r="AA15" s="252"/>
      <c r="AB15" s="254"/>
    </row>
    <row r="16" spans="1:28">
      <c r="A16" s="248" t="s">
        <v>366</v>
      </c>
      <c r="B16" s="249"/>
      <c r="C16" s="250">
        <v>8</v>
      </c>
      <c r="D16" s="251"/>
      <c r="E16" s="252"/>
      <c r="F16" s="253"/>
      <c r="G16" s="252"/>
      <c r="H16" s="254"/>
      <c r="I16" s="253"/>
      <c r="J16" s="252"/>
      <c r="K16" s="252"/>
      <c r="L16" s="252"/>
      <c r="M16" s="252"/>
      <c r="N16" s="253"/>
      <c r="O16" s="252"/>
      <c r="P16" s="252"/>
      <c r="Q16" s="252"/>
      <c r="R16" s="252"/>
      <c r="S16" s="252"/>
      <c r="T16" s="255"/>
      <c r="U16" s="251"/>
      <c r="V16" s="252"/>
      <c r="W16" s="252"/>
      <c r="X16" s="252"/>
      <c r="Y16" s="252"/>
      <c r="Z16" s="252"/>
      <c r="AA16" s="252"/>
      <c r="AB16" s="254"/>
    </row>
    <row r="17" spans="1:28">
      <c r="A17" s="248" t="s">
        <v>367</v>
      </c>
      <c r="B17" s="249"/>
      <c r="C17" s="250">
        <v>9</v>
      </c>
      <c r="D17" s="251"/>
      <c r="E17" s="252"/>
      <c r="F17" s="253"/>
      <c r="G17" s="252"/>
      <c r="H17" s="254"/>
      <c r="I17" s="253"/>
      <c r="J17" s="252"/>
      <c r="K17" s="252"/>
      <c r="L17" s="252"/>
      <c r="M17" s="252"/>
      <c r="N17" s="253"/>
      <c r="O17" s="252"/>
      <c r="P17" s="252"/>
      <c r="Q17" s="252"/>
      <c r="R17" s="252"/>
      <c r="S17" s="252"/>
      <c r="T17" s="255"/>
      <c r="U17" s="251"/>
      <c r="V17" s="252"/>
      <c r="W17" s="252"/>
      <c r="X17" s="252"/>
      <c r="Y17" s="252"/>
      <c r="Z17" s="252"/>
      <c r="AA17" s="252"/>
      <c r="AB17" s="254"/>
    </row>
    <row r="18" spans="1:28">
      <c r="A18" s="248" t="s">
        <v>368</v>
      </c>
      <c r="B18" s="249"/>
      <c r="C18" s="250">
        <v>10</v>
      </c>
      <c r="D18" s="251"/>
      <c r="E18" s="252"/>
      <c r="F18" s="253"/>
      <c r="G18" s="252"/>
      <c r="H18" s="254"/>
      <c r="I18" s="253"/>
      <c r="J18" s="252"/>
      <c r="K18" s="252"/>
      <c r="L18" s="252"/>
      <c r="M18" s="252"/>
      <c r="N18" s="253"/>
      <c r="O18" s="252"/>
      <c r="P18" s="252"/>
      <c r="Q18" s="252"/>
      <c r="R18" s="252"/>
      <c r="S18" s="252"/>
      <c r="T18" s="255"/>
      <c r="U18" s="251"/>
      <c r="V18" s="252"/>
      <c r="W18" s="252"/>
      <c r="X18" s="252"/>
      <c r="Y18" s="252"/>
      <c r="Z18" s="252"/>
      <c r="AA18" s="252"/>
      <c r="AB18" s="254"/>
    </row>
    <row r="19" spans="1:28">
      <c r="A19" s="248" t="s">
        <v>369</v>
      </c>
      <c r="B19" s="249"/>
      <c r="C19" s="250">
        <v>11</v>
      </c>
      <c r="D19" s="251"/>
      <c r="E19" s="252"/>
      <c r="F19" s="253"/>
      <c r="G19" s="252"/>
      <c r="H19" s="254"/>
      <c r="I19" s="253"/>
      <c r="J19" s="252"/>
      <c r="K19" s="252"/>
      <c r="L19" s="252"/>
      <c r="M19" s="252"/>
      <c r="N19" s="253"/>
      <c r="O19" s="252"/>
      <c r="P19" s="252"/>
      <c r="Q19" s="252"/>
      <c r="R19" s="252"/>
      <c r="S19" s="252"/>
      <c r="T19" s="255"/>
      <c r="U19" s="251"/>
      <c r="V19" s="252"/>
      <c r="W19" s="252"/>
      <c r="X19" s="252"/>
      <c r="Y19" s="252"/>
      <c r="Z19" s="252"/>
      <c r="AA19" s="252"/>
      <c r="AB19" s="254"/>
    </row>
    <row r="20" spans="1:28">
      <c r="A20" s="248" t="s">
        <v>370</v>
      </c>
      <c r="B20" s="249"/>
      <c r="C20" s="250">
        <v>12</v>
      </c>
      <c r="D20" s="251"/>
      <c r="E20" s="252"/>
      <c r="F20" s="253"/>
      <c r="G20" s="252"/>
      <c r="H20" s="254"/>
      <c r="I20" s="253"/>
      <c r="J20" s="252"/>
      <c r="K20" s="252"/>
      <c r="L20" s="252"/>
      <c r="M20" s="252"/>
      <c r="N20" s="253"/>
      <c r="O20" s="252"/>
      <c r="P20" s="252"/>
      <c r="Q20" s="252"/>
      <c r="R20" s="252"/>
      <c r="S20" s="252"/>
      <c r="T20" s="255"/>
      <c r="U20" s="251"/>
      <c r="V20" s="252"/>
      <c r="W20" s="252"/>
      <c r="X20" s="252"/>
      <c r="Y20" s="252"/>
      <c r="Z20" s="252"/>
      <c r="AA20" s="252"/>
      <c r="AB20" s="254"/>
    </row>
    <row r="21" spans="1:28">
      <c r="A21" s="248" t="s">
        <v>371</v>
      </c>
      <c r="B21" s="249"/>
      <c r="C21" s="250">
        <v>13</v>
      </c>
      <c r="D21" s="251"/>
      <c r="E21" s="252"/>
      <c r="F21" s="253"/>
      <c r="G21" s="252"/>
      <c r="H21" s="254"/>
      <c r="I21" s="253"/>
      <c r="J21" s="252"/>
      <c r="K21" s="252"/>
      <c r="L21" s="252"/>
      <c r="M21" s="252"/>
      <c r="N21" s="253"/>
      <c r="O21" s="252"/>
      <c r="P21" s="252"/>
      <c r="Q21" s="252"/>
      <c r="R21" s="252"/>
      <c r="S21" s="252"/>
      <c r="T21" s="255"/>
      <c r="U21" s="251"/>
      <c r="V21" s="252"/>
      <c r="W21" s="252"/>
      <c r="X21" s="252"/>
      <c r="Y21" s="252"/>
      <c r="Z21" s="252"/>
      <c r="AA21" s="252"/>
      <c r="AB21" s="254"/>
    </row>
    <row r="22" spans="1:28">
      <c r="A22" s="248" t="s">
        <v>372</v>
      </c>
      <c r="B22" s="249"/>
      <c r="C22" s="250">
        <v>14</v>
      </c>
      <c r="D22" s="251"/>
      <c r="E22" s="252"/>
      <c r="F22" s="253"/>
      <c r="G22" s="252"/>
      <c r="H22" s="254"/>
      <c r="I22" s="253"/>
      <c r="J22" s="252"/>
      <c r="K22" s="252"/>
      <c r="L22" s="252"/>
      <c r="M22" s="252"/>
      <c r="N22" s="253"/>
      <c r="O22" s="252"/>
      <c r="P22" s="252"/>
      <c r="Q22" s="252"/>
      <c r="R22" s="252"/>
      <c r="S22" s="252"/>
      <c r="T22" s="255"/>
      <c r="U22" s="251"/>
      <c r="V22" s="252"/>
      <c r="W22" s="252"/>
      <c r="X22" s="252"/>
      <c r="Y22" s="252"/>
      <c r="Z22" s="252"/>
      <c r="AA22" s="252"/>
      <c r="AB22" s="254"/>
    </row>
    <row r="23" spans="1:28">
      <c r="A23" s="248" t="s">
        <v>373</v>
      </c>
      <c r="B23" s="249"/>
      <c r="C23" s="250">
        <v>15</v>
      </c>
      <c r="D23" s="251"/>
      <c r="E23" s="252"/>
      <c r="F23" s="253"/>
      <c r="G23" s="252"/>
      <c r="H23" s="254"/>
      <c r="I23" s="253"/>
      <c r="J23" s="252"/>
      <c r="K23" s="252"/>
      <c r="L23" s="252"/>
      <c r="M23" s="252"/>
      <c r="N23" s="253"/>
      <c r="O23" s="252"/>
      <c r="P23" s="252"/>
      <c r="Q23" s="252"/>
      <c r="R23" s="252"/>
      <c r="S23" s="252"/>
      <c r="T23" s="255"/>
      <c r="U23" s="251"/>
      <c r="V23" s="252"/>
      <c r="W23" s="252"/>
      <c r="X23" s="252"/>
      <c r="Y23" s="252"/>
      <c r="Z23" s="252"/>
      <c r="AA23" s="252"/>
      <c r="AB23" s="254"/>
    </row>
    <row r="24" spans="1:28">
      <c r="A24" s="248" t="s">
        <v>374</v>
      </c>
      <c r="B24" s="249"/>
      <c r="C24" s="250">
        <v>16</v>
      </c>
      <c r="D24" s="251"/>
      <c r="E24" s="252"/>
      <c r="F24" s="253"/>
      <c r="G24" s="252"/>
      <c r="H24" s="254"/>
      <c r="I24" s="253"/>
      <c r="J24" s="252"/>
      <c r="K24" s="252"/>
      <c r="L24" s="252"/>
      <c r="M24" s="252"/>
      <c r="N24" s="253"/>
      <c r="O24" s="252"/>
      <c r="P24" s="252"/>
      <c r="Q24" s="252"/>
      <c r="R24" s="252"/>
      <c r="S24" s="252"/>
      <c r="T24" s="255"/>
      <c r="U24" s="251"/>
      <c r="V24" s="252"/>
      <c r="W24" s="252"/>
      <c r="X24" s="252"/>
      <c r="Y24" s="252"/>
      <c r="Z24" s="252"/>
      <c r="AA24" s="252"/>
      <c r="AB24" s="254"/>
    </row>
    <row r="25" spans="1:28">
      <c r="A25" s="248" t="s">
        <v>375</v>
      </c>
      <c r="B25" s="249"/>
      <c r="C25" s="250">
        <v>17</v>
      </c>
      <c r="D25" s="251"/>
      <c r="E25" s="252"/>
      <c r="F25" s="253"/>
      <c r="G25" s="252"/>
      <c r="H25" s="254"/>
      <c r="I25" s="253"/>
      <c r="J25" s="252"/>
      <c r="K25" s="252"/>
      <c r="L25" s="252"/>
      <c r="M25" s="252"/>
      <c r="N25" s="253"/>
      <c r="O25" s="252"/>
      <c r="P25" s="252"/>
      <c r="Q25" s="252"/>
      <c r="R25" s="252"/>
      <c r="S25" s="252"/>
      <c r="T25" s="255"/>
      <c r="U25" s="251"/>
      <c r="V25" s="252"/>
      <c r="W25" s="252"/>
      <c r="X25" s="252"/>
      <c r="Y25" s="252"/>
      <c r="Z25" s="252"/>
      <c r="AA25" s="252"/>
      <c r="AB25" s="254"/>
    </row>
    <row r="26" spans="1:28">
      <c r="A26" s="248" t="s">
        <v>376</v>
      </c>
      <c r="B26" s="249"/>
      <c r="C26" s="250">
        <v>18</v>
      </c>
      <c r="D26" s="251"/>
      <c r="E26" s="252"/>
      <c r="F26" s="253"/>
      <c r="G26" s="252"/>
      <c r="H26" s="254"/>
      <c r="I26" s="253"/>
      <c r="J26" s="252"/>
      <c r="K26" s="252"/>
      <c r="L26" s="252"/>
      <c r="M26" s="252"/>
      <c r="N26" s="253"/>
      <c r="O26" s="252"/>
      <c r="P26" s="252"/>
      <c r="Q26" s="252"/>
      <c r="R26" s="252"/>
      <c r="S26" s="252"/>
      <c r="T26" s="255"/>
      <c r="U26" s="251"/>
      <c r="V26" s="252"/>
      <c r="W26" s="252"/>
      <c r="X26" s="252"/>
      <c r="Y26" s="252"/>
      <c r="Z26" s="252"/>
      <c r="AA26" s="252"/>
      <c r="AB26" s="254"/>
    </row>
    <row r="27" spans="1:28">
      <c r="A27" s="248" t="s">
        <v>377</v>
      </c>
      <c r="B27" s="249"/>
      <c r="C27" s="250">
        <v>19</v>
      </c>
      <c r="D27" s="251"/>
      <c r="E27" s="252"/>
      <c r="F27" s="253"/>
      <c r="G27" s="252"/>
      <c r="H27" s="254"/>
      <c r="I27" s="253"/>
      <c r="J27" s="252"/>
      <c r="K27" s="252"/>
      <c r="L27" s="252"/>
      <c r="M27" s="252"/>
      <c r="N27" s="253"/>
      <c r="O27" s="252"/>
      <c r="P27" s="252"/>
      <c r="Q27" s="252"/>
      <c r="R27" s="252"/>
      <c r="S27" s="252"/>
      <c r="T27" s="255"/>
      <c r="U27" s="251"/>
      <c r="V27" s="252"/>
      <c r="W27" s="252"/>
      <c r="X27" s="252"/>
      <c r="Y27" s="252"/>
      <c r="Z27" s="252"/>
      <c r="AA27" s="252"/>
      <c r="AB27" s="254"/>
    </row>
    <row r="28" spans="1:28">
      <c r="A28" s="248" t="s">
        <v>378</v>
      </c>
      <c r="B28" s="249"/>
      <c r="C28" s="250">
        <v>20</v>
      </c>
      <c r="D28" s="251"/>
      <c r="E28" s="252"/>
      <c r="F28" s="253"/>
      <c r="G28" s="252"/>
      <c r="H28" s="254"/>
      <c r="I28" s="253"/>
      <c r="J28" s="252"/>
      <c r="K28" s="252"/>
      <c r="L28" s="252"/>
      <c r="M28" s="252"/>
      <c r="N28" s="253"/>
      <c r="O28" s="252"/>
      <c r="P28" s="252"/>
      <c r="Q28" s="252"/>
      <c r="R28" s="252"/>
      <c r="S28" s="252"/>
      <c r="T28" s="255"/>
      <c r="U28" s="251"/>
      <c r="V28" s="252"/>
      <c r="W28" s="252"/>
      <c r="X28" s="252"/>
      <c r="Y28" s="252"/>
      <c r="Z28" s="252"/>
      <c r="AA28" s="252"/>
      <c r="AB28" s="254"/>
    </row>
    <row r="29" spans="1:28">
      <c r="A29" s="248" t="s">
        <v>379</v>
      </c>
      <c r="B29" s="249"/>
      <c r="C29" s="250">
        <v>21</v>
      </c>
      <c r="D29" s="251"/>
      <c r="E29" s="252"/>
      <c r="F29" s="253"/>
      <c r="G29" s="252"/>
      <c r="H29" s="254"/>
      <c r="I29" s="253"/>
      <c r="J29" s="252"/>
      <c r="K29" s="252"/>
      <c r="L29" s="252"/>
      <c r="M29" s="252"/>
      <c r="N29" s="253"/>
      <c r="O29" s="252"/>
      <c r="P29" s="252"/>
      <c r="Q29" s="252"/>
      <c r="R29" s="252"/>
      <c r="S29" s="252"/>
      <c r="T29" s="255"/>
      <c r="U29" s="251"/>
      <c r="V29" s="252"/>
      <c r="W29" s="252"/>
      <c r="X29" s="252"/>
      <c r="Y29" s="252"/>
      <c r="Z29" s="252"/>
      <c r="AA29" s="252"/>
      <c r="AB29" s="254"/>
    </row>
    <row r="30" spans="1:28">
      <c r="A30" s="248" t="s">
        <v>380</v>
      </c>
      <c r="B30" s="249"/>
      <c r="C30" s="250">
        <v>22</v>
      </c>
      <c r="D30" s="251"/>
      <c r="E30" s="252"/>
      <c r="F30" s="253"/>
      <c r="G30" s="252"/>
      <c r="H30" s="254"/>
      <c r="I30" s="253"/>
      <c r="J30" s="252"/>
      <c r="K30" s="252"/>
      <c r="L30" s="252"/>
      <c r="M30" s="252"/>
      <c r="N30" s="253"/>
      <c r="O30" s="252"/>
      <c r="P30" s="252"/>
      <c r="Q30" s="252"/>
      <c r="R30" s="252"/>
      <c r="S30" s="252"/>
      <c r="T30" s="255"/>
      <c r="U30" s="251"/>
      <c r="V30" s="252"/>
      <c r="W30" s="252"/>
      <c r="X30" s="252"/>
      <c r="Y30" s="252"/>
      <c r="Z30" s="252"/>
      <c r="AA30" s="252"/>
      <c r="AB30" s="254"/>
    </row>
    <row r="31" spans="1:28">
      <c r="A31" s="463" t="s">
        <v>381</v>
      </c>
      <c r="B31" s="435"/>
      <c r="C31" s="436">
        <v>23</v>
      </c>
      <c r="D31" s="437">
        <f t="shared" ref="D31" si="1">SUM(D32:D34)</f>
        <v>0</v>
      </c>
      <c r="E31" s="452">
        <f t="shared" ref="E31:AB31" si="2">SUM(E32:E34)</f>
        <v>0</v>
      </c>
      <c r="F31" s="452">
        <f t="shared" si="2"/>
        <v>0</v>
      </c>
      <c r="G31" s="452">
        <f t="shared" si="2"/>
        <v>0</v>
      </c>
      <c r="H31" s="453">
        <f t="shared" si="2"/>
        <v>0</v>
      </c>
      <c r="I31" s="464">
        <f t="shared" si="2"/>
        <v>0</v>
      </c>
      <c r="J31" s="452">
        <f t="shared" si="2"/>
        <v>0</v>
      </c>
      <c r="K31" s="452">
        <f t="shared" si="2"/>
        <v>0</v>
      </c>
      <c r="L31" s="452">
        <f t="shared" si="2"/>
        <v>0</v>
      </c>
      <c r="M31" s="452">
        <f t="shared" si="2"/>
        <v>0</v>
      </c>
      <c r="N31" s="452">
        <f t="shared" si="2"/>
        <v>0</v>
      </c>
      <c r="O31" s="452">
        <f t="shared" si="2"/>
        <v>0</v>
      </c>
      <c r="P31" s="452">
        <f t="shared" si="2"/>
        <v>0</v>
      </c>
      <c r="Q31" s="452">
        <f t="shared" si="2"/>
        <v>0</v>
      </c>
      <c r="R31" s="452">
        <f t="shared" si="2"/>
        <v>0</v>
      </c>
      <c r="S31" s="452">
        <f t="shared" si="2"/>
        <v>0</v>
      </c>
      <c r="T31" s="452">
        <f t="shared" si="2"/>
        <v>0</v>
      </c>
      <c r="U31" s="452">
        <f t="shared" si="2"/>
        <v>0</v>
      </c>
      <c r="V31" s="452">
        <f t="shared" si="2"/>
        <v>0</v>
      </c>
      <c r="W31" s="452">
        <f t="shared" si="2"/>
        <v>0</v>
      </c>
      <c r="X31" s="452">
        <f t="shared" si="2"/>
        <v>0</v>
      </c>
      <c r="Y31" s="452">
        <f t="shared" si="2"/>
        <v>0</v>
      </c>
      <c r="Z31" s="452">
        <f t="shared" si="2"/>
        <v>0</v>
      </c>
      <c r="AA31" s="452">
        <f t="shared" si="2"/>
        <v>0</v>
      </c>
      <c r="AB31" s="453">
        <f t="shared" si="2"/>
        <v>0</v>
      </c>
    </row>
    <row r="32" spans="1:28">
      <c r="A32" s="438" t="s">
        <v>410</v>
      </c>
      <c r="B32" s="439"/>
      <c r="C32" s="440">
        <v>24</v>
      </c>
      <c r="D32" s="441"/>
      <c r="E32" s="454"/>
      <c r="F32" s="454"/>
      <c r="G32" s="454"/>
      <c r="H32" s="455"/>
      <c r="I32" s="465"/>
      <c r="J32" s="454"/>
      <c r="K32" s="454"/>
      <c r="L32" s="454"/>
      <c r="M32" s="454"/>
      <c r="N32" s="454"/>
      <c r="O32" s="454"/>
      <c r="P32" s="454"/>
      <c r="Q32" s="454"/>
      <c r="R32" s="454"/>
      <c r="S32" s="454"/>
      <c r="T32" s="454"/>
      <c r="U32" s="454"/>
      <c r="V32" s="454"/>
      <c r="W32" s="454"/>
      <c r="X32" s="454"/>
      <c r="Y32" s="454"/>
      <c r="Z32" s="454"/>
      <c r="AA32" s="454"/>
      <c r="AB32" s="455"/>
    </row>
    <row r="33" spans="1:28">
      <c r="A33" s="438" t="s">
        <v>382</v>
      </c>
      <c r="B33" s="439"/>
      <c r="C33" s="440">
        <v>25</v>
      </c>
      <c r="D33" s="441"/>
      <c r="E33" s="454"/>
      <c r="F33" s="454"/>
      <c r="G33" s="454"/>
      <c r="H33" s="455"/>
      <c r="I33" s="465"/>
      <c r="J33" s="454"/>
      <c r="K33" s="454"/>
      <c r="L33" s="454"/>
      <c r="M33" s="454"/>
      <c r="N33" s="454"/>
      <c r="O33" s="454"/>
      <c r="P33" s="454"/>
      <c r="Q33" s="454"/>
      <c r="R33" s="454"/>
      <c r="S33" s="454"/>
      <c r="T33" s="454"/>
      <c r="U33" s="454"/>
      <c r="V33" s="454"/>
      <c r="W33" s="454"/>
      <c r="X33" s="454"/>
      <c r="Y33" s="454"/>
      <c r="Z33" s="454"/>
      <c r="AA33" s="454"/>
      <c r="AB33" s="455"/>
    </row>
    <row r="34" spans="1:28">
      <c r="A34" s="438" t="s">
        <v>383</v>
      </c>
      <c r="B34" s="439"/>
      <c r="C34" s="440">
        <v>26</v>
      </c>
      <c r="D34" s="441"/>
      <c r="E34" s="454"/>
      <c r="F34" s="454"/>
      <c r="G34" s="454"/>
      <c r="H34" s="455"/>
      <c r="I34" s="465"/>
      <c r="J34" s="454"/>
      <c r="K34" s="454"/>
      <c r="L34" s="454"/>
      <c r="M34" s="454"/>
      <c r="N34" s="454"/>
      <c r="O34" s="454"/>
      <c r="P34" s="454"/>
      <c r="Q34" s="454"/>
      <c r="R34" s="454"/>
      <c r="S34" s="454"/>
      <c r="T34" s="454"/>
      <c r="U34" s="454"/>
      <c r="V34" s="454"/>
      <c r="W34" s="454"/>
      <c r="X34" s="454"/>
      <c r="Y34" s="454"/>
      <c r="Z34" s="454"/>
      <c r="AA34" s="454"/>
      <c r="AB34" s="455"/>
    </row>
    <row r="35" spans="1:28">
      <c r="A35" s="463" t="s">
        <v>384</v>
      </c>
      <c r="B35" s="435"/>
      <c r="C35" s="436">
        <v>27</v>
      </c>
      <c r="D35" s="437">
        <f>SUM(D36:D260)</f>
        <v>0</v>
      </c>
      <c r="E35" s="452">
        <f t="shared" ref="E35:AA35" si="3">SUM(E36:E260)</f>
        <v>0</v>
      </c>
      <c r="F35" s="452">
        <f t="shared" si="3"/>
        <v>0</v>
      </c>
      <c r="G35" s="452">
        <f t="shared" si="3"/>
        <v>0</v>
      </c>
      <c r="H35" s="453">
        <f t="shared" si="3"/>
        <v>0</v>
      </c>
      <c r="I35" s="464">
        <f t="shared" si="3"/>
        <v>0</v>
      </c>
      <c r="J35" s="452">
        <f t="shared" si="3"/>
        <v>0</v>
      </c>
      <c r="K35" s="452">
        <f t="shared" si="3"/>
        <v>0</v>
      </c>
      <c r="L35" s="452">
        <f t="shared" si="3"/>
        <v>0</v>
      </c>
      <c r="M35" s="452">
        <f t="shared" si="3"/>
        <v>0</v>
      </c>
      <c r="N35" s="452">
        <f t="shared" si="3"/>
        <v>0</v>
      </c>
      <c r="O35" s="452">
        <f t="shared" si="3"/>
        <v>0</v>
      </c>
      <c r="P35" s="452">
        <f t="shared" si="3"/>
        <v>0</v>
      </c>
      <c r="Q35" s="452">
        <f t="shared" si="3"/>
        <v>0</v>
      </c>
      <c r="R35" s="452">
        <f t="shared" si="3"/>
        <v>0</v>
      </c>
      <c r="S35" s="452">
        <f t="shared" si="3"/>
        <v>0</v>
      </c>
      <c r="T35" s="452">
        <f t="shared" si="3"/>
        <v>0</v>
      </c>
      <c r="U35" s="452">
        <f t="shared" si="3"/>
        <v>0</v>
      </c>
      <c r="V35" s="452">
        <f t="shared" si="3"/>
        <v>0</v>
      </c>
      <c r="W35" s="452">
        <f t="shared" si="3"/>
        <v>0</v>
      </c>
      <c r="X35" s="452">
        <f t="shared" si="3"/>
        <v>0</v>
      </c>
      <c r="Y35" s="452">
        <f t="shared" si="3"/>
        <v>0</v>
      </c>
      <c r="Z35" s="452">
        <f t="shared" si="3"/>
        <v>0</v>
      </c>
      <c r="AA35" s="452">
        <f t="shared" si="3"/>
        <v>0</v>
      </c>
      <c r="AB35" s="453">
        <f>SUM(AB36:AB260)</f>
        <v>0</v>
      </c>
    </row>
    <row r="36" spans="1:28">
      <c r="A36" s="442" t="s">
        <v>411</v>
      </c>
      <c r="B36" s="439"/>
      <c r="C36" s="440">
        <v>28</v>
      </c>
      <c r="D36" s="443"/>
      <c r="E36" s="456"/>
      <c r="F36" s="456"/>
      <c r="G36" s="456"/>
      <c r="H36" s="457"/>
      <c r="I36" s="466"/>
      <c r="J36" s="456"/>
      <c r="K36" s="456"/>
      <c r="L36" s="456"/>
      <c r="M36" s="456"/>
      <c r="N36" s="456"/>
      <c r="O36" s="456"/>
      <c r="P36" s="456"/>
      <c r="Q36" s="456"/>
      <c r="R36" s="456"/>
      <c r="S36" s="456"/>
      <c r="T36" s="456"/>
      <c r="U36" s="456"/>
      <c r="V36" s="456"/>
      <c r="W36" s="456"/>
      <c r="X36" s="456"/>
      <c r="Y36" s="456"/>
      <c r="Z36" s="456"/>
      <c r="AA36" s="456"/>
      <c r="AB36" s="457"/>
    </row>
    <row r="37" spans="1:28">
      <c r="A37" s="442" t="s">
        <v>412</v>
      </c>
      <c r="B37" s="439"/>
      <c r="C37" s="440">
        <v>29</v>
      </c>
      <c r="D37" s="443"/>
      <c r="E37" s="456"/>
      <c r="F37" s="456"/>
      <c r="G37" s="456"/>
      <c r="H37" s="457"/>
      <c r="I37" s="466"/>
      <c r="J37" s="456"/>
      <c r="K37" s="456"/>
      <c r="L37" s="456"/>
      <c r="M37" s="456"/>
      <c r="N37" s="456"/>
      <c r="O37" s="456"/>
      <c r="P37" s="456"/>
      <c r="Q37" s="456"/>
      <c r="R37" s="456"/>
      <c r="S37" s="456"/>
      <c r="T37" s="456"/>
      <c r="U37" s="456"/>
      <c r="V37" s="456"/>
      <c r="W37" s="456"/>
      <c r="X37" s="456"/>
      <c r="Y37" s="456"/>
      <c r="Z37" s="456"/>
      <c r="AA37" s="456"/>
      <c r="AB37" s="457"/>
    </row>
    <row r="38" spans="1:28">
      <c r="A38" s="442" t="s">
        <v>413</v>
      </c>
      <c r="B38" s="439"/>
      <c r="C38" s="440">
        <v>30</v>
      </c>
      <c r="D38" s="443"/>
      <c r="E38" s="456"/>
      <c r="F38" s="456"/>
      <c r="G38" s="456"/>
      <c r="H38" s="457"/>
      <c r="I38" s="466"/>
      <c r="J38" s="456"/>
      <c r="K38" s="456"/>
      <c r="L38" s="456"/>
      <c r="M38" s="456"/>
      <c r="N38" s="456"/>
      <c r="O38" s="456"/>
      <c r="P38" s="456"/>
      <c r="Q38" s="456"/>
      <c r="R38" s="456"/>
      <c r="S38" s="456"/>
      <c r="T38" s="456"/>
      <c r="U38" s="456"/>
      <c r="V38" s="456"/>
      <c r="W38" s="456"/>
      <c r="X38" s="456"/>
      <c r="Y38" s="456"/>
      <c r="Z38" s="456"/>
      <c r="AA38" s="456"/>
      <c r="AB38" s="457"/>
    </row>
    <row r="39" spans="1:28">
      <c r="A39" s="442" t="s">
        <v>414</v>
      </c>
      <c r="B39" s="439"/>
      <c r="C39" s="440">
        <v>31</v>
      </c>
      <c r="D39" s="443"/>
      <c r="E39" s="456"/>
      <c r="F39" s="456"/>
      <c r="G39" s="456"/>
      <c r="H39" s="457"/>
      <c r="I39" s="466"/>
      <c r="J39" s="456"/>
      <c r="K39" s="456"/>
      <c r="L39" s="456"/>
      <c r="M39" s="456"/>
      <c r="N39" s="456"/>
      <c r="O39" s="456"/>
      <c r="P39" s="456"/>
      <c r="Q39" s="456"/>
      <c r="R39" s="456"/>
      <c r="S39" s="456"/>
      <c r="T39" s="456"/>
      <c r="U39" s="456"/>
      <c r="V39" s="456"/>
      <c r="W39" s="456"/>
      <c r="X39" s="456"/>
      <c r="Y39" s="456"/>
      <c r="Z39" s="456"/>
      <c r="AA39" s="456"/>
      <c r="AB39" s="457"/>
    </row>
    <row r="40" spans="1:28">
      <c r="A40" s="442" t="s">
        <v>415</v>
      </c>
      <c r="B40" s="439"/>
      <c r="C40" s="440">
        <v>32</v>
      </c>
      <c r="D40" s="443"/>
      <c r="E40" s="456"/>
      <c r="F40" s="456"/>
      <c r="G40" s="456"/>
      <c r="H40" s="457"/>
      <c r="I40" s="466"/>
      <c r="J40" s="456"/>
      <c r="K40" s="456"/>
      <c r="L40" s="456"/>
      <c r="M40" s="456"/>
      <c r="N40" s="456"/>
      <c r="O40" s="456"/>
      <c r="P40" s="456"/>
      <c r="Q40" s="456"/>
      <c r="R40" s="456"/>
      <c r="S40" s="456"/>
      <c r="T40" s="456"/>
      <c r="U40" s="456"/>
      <c r="V40" s="456"/>
      <c r="W40" s="456"/>
      <c r="X40" s="456"/>
      <c r="Y40" s="456"/>
      <c r="Z40" s="456"/>
      <c r="AA40" s="456"/>
      <c r="AB40" s="457"/>
    </row>
    <row r="41" spans="1:28">
      <c r="A41" s="442" t="s">
        <v>416</v>
      </c>
      <c r="B41" s="439"/>
      <c r="C41" s="440">
        <v>33</v>
      </c>
      <c r="D41" s="443"/>
      <c r="E41" s="456"/>
      <c r="F41" s="456"/>
      <c r="G41" s="456"/>
      <c r="H41" s="457"/>
      <c r="I41" s="466"/>
      <c r="J41" s="456"/>
      <c r="K41" s="456"/>
      <c r="L41" s="456"/>
      <c r="M41" s="456"/>
      <c r="N41" s="456"/>
      <c r="O41" s="456"/>
      <c r="P41" s="456"/>
      <c r="Q41" s="456"/>
      <c r="R41" s="456"/>
      <c r="S41" s="456"/>
      <c r="T41" s="456"/>
      <c r="U41" s="456"/>
      <c r="V41" s="456"/>
      <c r="W41" s="456"/>
      <c r="X41" s="456"/>
      <c r="Y41" s="456"/>
      <c r="Z41" s="456"/>
      <c r="AA41" s="456"/>
      <c r="AB41" s="457"/>
    </row>
    <row r="42" spans="1:28">
      <c r="A42" s="442" t="s">
        <v>417</v>
      </c>
      <c r="B42" s="439"/>
      <c r="C42" s="440">
        <v>34</v>
      </c>
      <c r="D42" s="443"/>
      <c r="E42" s="456"/>
      <c r="F42" s="456"/>
      <c r="G42" s="456"/>
      <c r="H42" s="457"/>
      <c r="I42" s="466"/>
      <c r="J42" s="456"/>
      <c r="K42" s="456"/>
      <c r="L42" s="456"/>
      <c r="M42" s="456"/>
      <c r="N42" s="456"/>
      <c r="O42" s="456"/>
      <c r="P42" s="456"/>
      <c r="Q42" s="456"/>
      <c r="R42" s="456"/>
      <c r="S42" s="456"/>
      <c r="T42" s="456"/>
      <c r="U42" s="456"/>
      <c r="V42" s="456"/>
      <c r="W42" s="456"/>
      <c r="X42" s="456"/>
      <c r="Y42" s="456"/>
      <c r="Z42" s="456"/>
      <c r="AA42" s="456"/>
      <c r="AB42" s="457"/>
    </row>
    <row r="43" spans="1:28">
      <c r="A43" s="442" t="s">
        <v>418</v>
      </c>
      <c r="B43" s="439"/>
      <c r="C43" s="440">
        <v>35</v>
      </c>
      <c r="D43" s="443"/>
      <c r="E43" s="456"/>
      <c r="F43" s="456"/>
      <c r="G43" s="456"/>
      <c r="H43" s="457"/>
      <c r="I43" s="466"/>
      <c r="J43" s="456"/>
      <c r="K43" s="456"/>
      <c r="L43" s="456"/>
      <c r="M43" s="456"/>
      <c r="N43" s="456"/>
      <c r="O43" s="456"/>
      <c r="P43" s="456"/>
      <c r="Q43" s="456"/>
      <c r="R43" s="456"/>
      <c r="S43" s="456"/>
      <c r="T43" s="456"/>
      <c r="U43" s="456"/>
      <c r="V43" s="456"/>
      <c r="W43" s="456"/>
      <c r="X43" s="456"/>
      <c r="Y43" s="456"/>
      <c r="Z43" s="456"/>
      <c r="AA43" s="456"/>
      <c r="AB43" s="457"/>
    </row>
    <row r="44" spans="1:28">
      <c r="A44" s="442" t="s">
        <v>419</v>
      </c>
      <c r="B44" s="439"/>
      <c r="C44" s="440">
        <v>36</v>
      </c>
      <c r="D44" s="443"/>
      <c r="E44" s="456"/>
      <c r="F44" s="456"/>
      <c r="G44" s="456"/>
      <c r="H44" s="457"/>
      <c r="I44" s="466"/>
      <c r="J44" s="456"/>
      <c r="K44" s="456"/>
      <c r="L44" s="456"/>
      <c r="M44" s="456"/>
      <c r="N44" s="456"/>
      <c r="O44" s="456"/>
      <c r="P44" s="456"/>
      <c r="Q44" s="456"/>
      <c r="R44" s="456"/>
      <c r="S44" s="456"/>
      <c r="T44" s="456"/>
      <c r="U44" s="456"/>
      <c r="V44" s="456"/>
      <c r="W44" s="456"/>
      <c r="X44" s="456"/>
      <c r="Y44" s="456"/>
      <c r="Z44" s="456"/>
      <c r="AA44" s="456"/>
      <c r="AB44" s="457"/>
    </row>
    <row r="45" spans="1:28" s="256" customFormat="1" ht="15" customHeight="1">
      <c r="A45" s="442" t="s">
        <v>420</v>
      </c>
      <c r="B45" s="439"/>
      <c r="C45" s="440">
        <v>37</v>
      </c>
      <c r="D45" s="443"/>
      <c r="E45" s="456"/>
      <c r="F45" s="456"/>
      <c r="G45" s="456"/>
      <c r="H45" s="457"/>
      <c r="I45" s="466"/>
      <c r="J45" s="456"/>
      <c r="K45" s="456"/>
      <c r="L45" s="456"/>
      <c r="M45" s="456"/>
      <c r="N45" s="456"/>
      <c r="O45" s="456"/>
      <c r="P45" s="456"/>
      <c r="Q45" s="456"/>
      <c r="R45" s="456"/>
      <c r="S45" s="456"/>
      <c r="T45" s="456"/>
      <c r="U45" s="456"/>
      <c r="V45" s="456"/>
      <c r="W45" s="456"/>
      <c r="X45" s="456"/>
      <c r="Y45" s="456"/>
      <c r="Z45" s="456"/>
      <c r="AA45" s="456"/>
      <c r="AB45" s="457"/>
    </row>
    <row r="46" spans="1:28" ht="15" customHeight="1">
      <c r="A46" s="442" t="s">
        <v>421</v>
      </c>
      <c r="B46" s="439"/>
      <c r="C46" s="440">
        <v>38</v>
      </c>
      <c r="D46" s="443"/>
      <c r="E46" s="456"/>
      <c r="F46" s="456"/>
      <c r="G46" s="456"/>
      <c r="H46" s="457"/>
      <c r="I46" s="466"/>
      <c r="J46" s="456"/>
      <c r="K46" s="456"/>
      <c r="L46" s="456"/>
      <c r="M46" s="456"/>
      <c r="N46" s="456"/>
      <c r="O46" s="456"/>
      <c r="P46" s="456"/>
      <c r="Q46" s="456"/>
      <c r="R46" s="456"/>
      <c r="S46" s="456"/>
      <c r="T46" s="456"/>
      <c r="U46" s="456"/>
      <c r="V46" s="456"/>
      <c r="W46" s="456"/>
      <c r="X46" s="456"/>
      <c r="Y46" s="456"/>
      <c r="Z46" s="456"/>
      <c r="AA46" s="456"/>
      <c r="AB46" s="457"/>
    </row>
    <row r="47" spans="1:28" ht="15" customHeight="1">
      <c r="A47" s="442" t="s">
        <v>422</v>
      </c>
      <c r="B47" s="439"/>
      <c r="C47" s="440">
        <v>39</v>
      </c>
      <c r="D47" s="443"/>
      <c r="E47" s="456"/>
      <c r="F47" s="456"/>
      <c r="G47" s="456"/>
      <c r="H47" s="457"/>
      <c r="I47" s="466"/>
      <c r="J47" s="456"/>
      <c r="K47" s="456"/>
      <c r="L47" s="456"/>
      <c r="M47" s="456"/>
      <c r="N47" s="456"/>
      <c r="O47" s="456"/>
      <c r="P47" s="456"/>
      <c r="Q47" s="456"/>
      <c r="R47" s="456"/>
      <c r="S47" s="456"/>
      <c r="T47" s="456"/>
      <c r="U47" s="456"/>
      <c r="V47" s="456"/>
      <c r="W47" s="456"/>
      <c r="X47" s="456"/>
      <c r="Y47" s="456"/>
      <c r="Z47" s="456"/>
      <c r="AA47" s="456"/>
      <c r="AB47" s="457"/>
    </row>
    <row r="48" spans="1:28">
      <c r="A48" s="442" t="s">
        <v>423</v>
      </c>
      <c r="B48" s="439"/>
      <c r="C48" s="440">
        <v>40</v>
      </c>
      <c r="D48" s="443"/>
      <c r="E48" s="456"/>
      <c r="F48" s="456"/>
      <c r="G48" s="456"/>
      <c r="H48" s="457"/>
      <c r="I48" s="466"/>
      <c r="J48" s="456"/>
      <c r="K48" s="456"/>
      <c r="L48" s="456"/>
      <c r="M48" s="456"/>
      <c r="N48" s="456"/>
      <c r="O48" s="456"/>
      <c r="P48" s="456"/>
      <c r="Q48" s="456"/>
      <c r="R48" s="456"/>
      <c r="S48" s="456"/>
      <c r="T48" s="456"/>
      <c r="U48" s="456"/>
      <c r="V48" s="456"/>
      <c r="W48" s="456"/>
      <c r="X48" s="456"/>
      <c r="Y48" s="456"/>
      <c r="Z48" s="456"/>
      <c r="AA48" s="456"/>
      <c r="AB48" s="457"/>
    </row>
    <row r="49" spans="1:28">
      <c r="A49" s="442" t="s">
        <v>424</v>
      </c>
      <c r="B49" s="439"/>
      <c r="C49" s="440">
        <v>41</v>
      </c>
      <c r="D49" s="443"/>
      <c r="E49" s="456"/>
      <c r="F49" s="456"/>
      <c r="G49" s="456"/>
      <c r="H49" s="457"/>
      <c r="I49" s="466"/>
      <c r="J49" s="456"/>
      <c r="K49" s="456"/>
      <c r="L49" s="456"/>
      <c r="M49" s="456"/>
      <c r="N49" s="456"/>
      <c r="O49" s="456"/>
      <c r="P49" s="456"/>
      <c r="Q49" s="456"/>
      <c r="R49" s="456"/>
      <c r="S49" s="456"/>
      <c r="T49" s="456"/>
      <c r="U49" s="456"/>
      <c r="V49" s="456"/>
      <c r="W49" s="456"/>
      <c r="X49" s="456"/>
      <c r="Y49" s="456"/>
      <c r="Z49" s="456"/>
      <c r="AA49" s="456"/>
      <c r="AB49" s="457"/>
    </row>
    <row r="50" spans="1:28">
      <c r="A50" s="442" t="s">
        <v>425</v>
      </c>
      <c r="B50" s="439"/>
      <c r="C50" s="440">
        <v>42</v>
      </c>
      <c r="D50" s="443"/>
      <c r="E50" s="456"/>
      <c r="F50" s="456"/>
      <c r="G50" s="456"/>
      <c r="H50" s="457"/>
      <c r="I50" s="466"/>
      <c r="J50" s="456"/>
      <c r="K50" s="456"/>
      <c r="L50" s="456"/>
      <c r="M50" s="456"/>
      <c r="N50" s="456"/>
      <c r="O50" s="456"/>
      <c r="P50" s="456"/>
      <c r="Q50" s="456"/>
      <c r="R50" s="456"/>
      <c r="S50" s="456"/>
      <c r="T50" s="456"/>
      <c r="U50" s="456"/>
      <c r="V50" s="456"/>
      <c r="W50" s="456"/>
      <c r="X50" s="456"/>
      <c r="Y50" s="456"/>
      <c r="Z50" s="456"/>
      <c r="AA50" s="456"/>
      <c r="AB50" s="457"/>
    </row>
    <row r="51" spans="1:28">
      <c r="A51" s="442" t="s">
        <v>426</v>
      </c>
      <c r="B51" s="439"/>
      <c r="C51" s="440">
        <v>43</v>
      </c>
      <c r="D51" s="443"/>
      <c r="E51" s="456"/>
      <c r="F51" s="456"/>
      <c r="G51" s="456"/>
      <c r="H51" s="457"/>
      <c r="I51" s="466"/>
      <c r="J51" s="456"/>
      <c r="K51" s="456"/>
      <c r="L51" s="456"/>
      <c r="M51" s="456"/>
      <c r="N51" s="456"/>
      <c r="O51" s="456"/>
      <c r="P51" s="456"/>
      <c r="Q51" s="456"/>
      <c r="R51" s="456"/>
      <c r="S51" s="456"/>
      <c r="T51" s="456"/>
      <c r="U51" s="456"/>
      <c r="V51" s="456"/>
      <c r="W51" s="456"/>
      <c r="X51" s="456"/>
      <c r="Y51" s="456"/>
      <c r="Z51" s="456"/>
      <c r="AA51" s="456"/>
      <c r="AB51" s="457"/>
    </row>
    <row r="52" spans="1:28">
      <c r="A52" s="442" t="s">
        <v>427</v>
      </c>
      <c r="B52" s="439"/>
      <c r="C52" s="440">
        <v>44</v>
      </c>
      <c r="D52" s="443"/>
      <c r="E52" s="456"/>
      <c r="F52" s="456"/>
      <c r="G52" s="456"/>
      <c r="H52" s="457"/>
      <c r="I52" s="466"/>
      <c r="J52" s="456"/>
      <c r="K52" s="456"/>
      <c r="L52" s="456"/>
      <c r="M52" s="456"/>
      <c r="N52" s="456"/>
      <c r="O52" s="456"/>
      <c r="P52" s="456"/>
      <c r="Q52" s="456"/>
      <c r="R52" s="456"/>
      <c r="S52" s="456"/>
      <c r="T52" s="456"/>
      <c r="U52" s="456"/>
      <c r="V52" s="456"/>
      <c r="W52" s="456"/>
      <c r="X52" s="456"/>
      <c r="Y52" s="456"/>
      <c r="Z52" s="456"/>
      <c r="AA52" s="456"/>
      <c r="AB52" s="457"/>
    </row>
    <row r="53" spans="1:28">
      <c r="A53" s="442" t="s">
        <v>428</v>
      </c>
      <c r="B53" s="439"/>
      <c r="C53" s="440">
        <v>45</v>
      </c>
      <c r="D53" s="443"/>
      <c r="E53" s="456"/>
      <c r="F53" s="456"/>
      <c r="G53" s="456"/>
      <c r="H53" s="457"/>
      <c r="I53" s="466"/>
      <c r="J53" s="456"/>
      <c r="K53" s="456"/>
      <c r="L53" s="456"/>
      <c r="M53" s="456"/>
      <c r="N53" s="456"/>
      <c r="O53" s="456"/>
      <c r="P53" s="456"/>
      <c r="Q53" s="456"/>
      <c r="R53" s="456"/>
      <c r="S53" s="456"/>
      <c r="T53" s="456"/>
      <c r="U53" s="456"/>
      <c r="V53" s="456"/>
      <c r="W53" s="456"/>
      <c r="X53" s="456"/>
      <c r="Y53" s="456"/>
      <c r="Z53" s="456"/>
      <c r="AA53" s="456"/>
      <c r="AB53" s="457"/>
    </row>
    <row r="54" spans="1:28">
      <c r="A54" s="442" t="s">
        <v>429</v>
      </c>
      <c r="B54" s="439"/>
      <c r="C54" s="440">
        <v>46</v>
      </c>
      <c r="D54" s="443"/>
      <c r="E54" s="456"/>
      <c r="F54" s="456"/>
      <c r="G54" s="456"/>
      <c r="H54" s="457"/>
      <c r="I54" s="466"/>
      <c r="J54" s="456"/>
      <c r="K54" s="456"/>
      <c r="L54" s="456"/>
      <c r="M54" s="456"/>
      <c r="N54" s="456"/>
      <c r="O54" s="456"/>
      <c r="P54" s="456"/>
      <c r="Q54" s="456"/>
      <c r="R54" s="456"/>
      <c r="S54" s="456"/>
      <c r="T54" s="456"/>
      <c r="U54" s="456"/>
      <c r="V54" s="456"/>
      <c r="W54" s="456"/>
      <c r="X54" s="456"/>
      <c r="Y54" s="456"/>
      <c r="Z54" s="456"/>
      <c r="AA54" s="456"/>
      <c r="AB54" s="457"/>
    </row>
    <row r="55" spans="1:28">
      <c r="A55" s="442" t="s">
        <v>430</v>
      </c>
      <c r="B55" s="439"/>
      <c r="C55" s="440">
        <v>47</v>
      </c>
      <c r="D55" s="443"/>
      <c r="E55" s="456"/>
      <c r="F55" s="456"/>
      <c r="G55" s="456"/>
      <c r="H55" s="457"/>
      <c r="I55" s="466"/>
      <c r="J55" s="456"/>
      <c r="K55" s="456"/>
      <c r="L55" s="456"/>
      <c r="M55" s="456"/>
      <c r="N55" s="456"/>
      <c r="O55" s="456"/>
      <c r="P55" s="456"/>
      <c r="Q55" s="456"/>
      <c r="R55" s="456"/>
      <c r="S55" s="456"/>
      <c r="T55" s="456"/>
      <c r="U55" s="456"/>
      <c r="V55" s="456"/>
      <c r="W55" s="456"/>
      <c r="X55" s="456"/>
      <c r="Y55" s="456"/>
      <c r="Z55" s="456"/>
      <c r="AA55" s="456"/>
      <c r="AB55" s="457"/>
    </row>
    <row r="56" spans="1:28">
      <c r="A56" s="442" t="s">
        <v>431</v>
      </c>
      <c r="B56" s="439"/>
      <c r="C56" s="440">
        <v>48</v>
      </c>
      <c r="D56" s="443"/>
      <c r="E56" s="456"/>
      <c r="F56" s="456"/>
      <c r="G56" s="456"/>
      <c r="H56" s="457"/>
      <c r="I56" s="466"/>
      <c r="J56" s="456"/>
      <c r="K56" s="456"/>
      <c r="L56" s="456"/>
      <c r="M56" s="456"/>
      <c r="N56" s="456"/>
      <c r="O56" s="456"/>
      <c r="P56" s="456"/>
      <c r="Q56" s="456"/>
      <c r="R56" s="456"/>
      <c r="S56" s="456"/>
      <c r="T56" s="456"/>
      <c r="U56" s="456"/>
      <c r="V56" s="456"/>
      <c r="W56" s="456"/>
      <c r="X56" s="456"/>
      <c r="Y56" s="456"/>
      <c r="Z56" s="456"/>
      <c r="AA56" s="456"/>
      <c r="AB56" s="457"/>
    </row>
    <row r="57" spans="1:28">
      <c r="A57" s="442" t="s">
        <v>432</v>
      </c>
      <c r="B57" s="439"/>
      <c r="C57" s="440">
        <v>49</v>
      </c>
      <c r="D57" s="443"/>
      <c r="E57" s="456"/>
      <c r="F57" s="456"/>
      <c r="G57" s="456"/>
      <c r="H57" s="457"/>
      <c r="I57" s="466"/>
      <c r="J57" s="456"/>
      <c r="K57" s="456"/>
      <c r="L57" s="456"/>
      <c r="M57" s="456"/>
      <c r="N57" s="456"/>
      <c r="O57" s="456"/>
      <c r="P57" s="456"/>
      <c r="Q57" s="456"/>
      <c r="R57" s="456"/>
      <c r="S57" s="456"/>
      <c r="T57" s="456"/>
      <c r="U57" s="456"/>
      <c r="V57" s="456"/>
      <c r="W57" s="456"/>
      <c r="X57" s="456"/>
      <c r="Y57" s="456"/>
      <c r="Z57" s="456"/>
      <c r="AA57" s="456"/>
      <c r="AB57" s="457"/>
    </row>
    <row r="58" spans="1:28">
      <c r="A58" s="442" t="s">
        <v>433</v>
      </c>
      <c r="B58" s="439"/>
      <c r="C58" s="440">
        <v>50</v>
      </c>
      <c r="D58" s="443"/>
      <c r="E58" s="456"/>
      <c r="F58" s="456"/>
      <c r="G58" s="456"/>
      <c r="H58" s="457"/>
      <c r="I58" s="466"/>
      <c r="J58" s="456"/>
      <c r="K58" s="456"/>
      <c r="L58" s="456"/>
      <c r="M58" s="456"/>
      <c r="N58" s="456"/>
      <c r="O58" s="456"/>
      <c r="P58" s="456"/>
      <c r="Q58" s="456"/>
      <c r="R58" s="456"/>
      <c r="S58" s="456"/>
      <c r="T58" s="456"/>
      <c r="U58" s="456"/>
      <c r="V58" s="456"/>
      <c r="W58" s="456"/>
      <c r="X58" s="456"/>
      <c r="Y58" s="456"/>
      <c r="Z58" s="456"/>
      <c r="AA58" s="456"/>
      <c r="AB58" s="457"/>
    </row>
    <row r="59" spans="1:28">
      <c r="A59" s="442" t="s">
        <v>434</v>
      </c>
      <c r="B59" s="439"/>
      <c r="C59" s="440">
        <v>51</v>
      </c>
      <c r="D59" s="443"/>
      <c r="E59" s="456"/>
      <c r="F59" s="456"/>
      <c r="G59" s="456"/>
      <c r="H59" s="457"/>
      <c r="I59" s="466"/>
      <c r="J59" s="456"/>
      <c r="K59" s="456"/>
      <c r="L59" s="456"/>
      <c r="M59" s="456"/>
      <c r="N59" s="456"/>
      <c r="O59" s="456"/>
      <c r="P59" s="456"/>
      <c r="Q59" s="456"/>
      <c r="R59" s="456"/>
      <c r="S59" s="456"/>
      <c r="T59" s="456"/>
      <c r="U59" s="456"/>
      <c r="V59" s="456"/>
      <c r="W59" s="456"/>
      <c r="X59" s="456"/>
      <c r="Y59" s="456"/>
      <c r="Z59" s="456"/>
      <c r="AA59" s="456"/>
      <c r="AB59" s="457"/>
    </row>
    <row r="60" spans="1:28">
      <c r="A60" s="442" t="s">
        <v>435</v>
      </c>
      <c r="B60" s="439"/>
      <c r="C60" s="440">
        <v>52</v>
      </c>
      <c r="D60" s="443"/>
      <c r="E60" s="456"/>
      <c r="F60" s="456"/>
      <c r="G60" s="456"/>
      <c r="H60" s="457"/>
      <c r="I60" s="466"/>
      <c r="J60" s="456"/>
      <c r="K60" s="456"/>
      <c r="L60" s="456"/>
      <c r="M60" s="456"/>
      <c r="N60" s="456"/>
      <c r="O60" s="456"/>
      <c r="P60" s="456"/>
      <c r="Q60" s="456"/>
      <c r="R60" s="456"/>
      <c r="S60" s="456"/>
      <c r="T60" s="456"/>
      <c r="U60" s="456"/>
      <c r="V60" s="456"/>
      <c r="W60" s="456"/>
      <c r="X60" s="456"/>
      <c r="Y60" s="456"/>
      <c r="Z60" s="456"/>
      <c r="AA60" s="456"/>
      <c r="AB60" s="457"/>
    </row>
    <row r="61" spans="1:28">
      <c r="A61" s="442" t="s">
        <v>436</v>
      </c>
      <c r="B61" s="439"/>
      <c r="C61" s="440">
        <v>53</v>
      </c>
      <c r="D61" s="443"/>
      <c r="E61" s="456"/>
      <c r="F61" s="456"/>
      <c r="G61" s="456"/>
      <c r="H61" s="457"/>
      <c r="I61" s="466"/>
      <c r="J61" s="456"/>
      <c r="K61" s="456"/>
      <c r="L61" s="456"/>
      <c r="M61" s="456"/>
      <c r="N61" s="456"/>
      <c r="O61" s="456"/>
      <c r="P61" s="456"/>
      <c r="Q61" s="456"/>
      <c r="R61" s="456"/>
      <c r="S61" s="456"/>
      <c r="T61" s="456"/>
      <c r="U61" s="456"/>
      <c r="V61" s="456"/>
      <c r="W61" s="456"/>
      <c r="X61" s="456"/>
      <c r="Y61" s="456"/>
      <c r="Z61" s="456"/>
      <c r="AA61" s="456"/>
      <c r="AB61" s="457"/>
    </row>
    <row r="62" spans="1:28">
      <c r="A62" s="442" t="s">
        <v>437</v>
      </c>
      <c r="B62" s="439"/>
      <c r="C62" s="440">
        <v>54</v>
      </c>
      <c r="D62" s="443"/>
      <c r="E62" s="456"/>
      <c r="F62" s="456"/>
      <c r="G62" s="456"/>
      <c r="H62" s="457"/>
      <c r="I62" s="466"/>
      <c r="J62" s="456"/>
      <c r="K62" s="456"/>
      <c r="L62" s="456"/>
      <c r="M62" s="456"/>
      <c r="N62" s="456"/>
      <c r="O62" s="456"/>
      <c r="P62" s="456"/>
      <c r="Q62" s="456"/>
      <c r="R62" s="456"/>
      <c r="S62" s="456"/>
      <c r="T62" s="456"/>
      <c r="U62" s="456"/>
      <c r="V62" s="456"/>
      <c r="W62" s="456"/>
      <c r="X62" s="456"/>
      <c r="Y62" s="456"/>
      <c r="Z62" s="456"/>
      <c r="AA62" s="456"/>
      <c r="AB62" s="457"/>
    </row>
    <row r="63" spans="1:28">
      <c r="A63" s="442" t="s">
        <v>438</v>
      </c>
      <c r="B63" s="439"/>
      <c r="C63" s="440">
        <v>55</v>
      </c>
      <c r="D63" s="443"/>
      <c r="E63" s="456"/>
      <c r="F63" s="456"/>
      <c r="G63" s="456"/>
      <c r="H63" s="457"/>
      <c r="I63" s="466"/>
      <c r="J63" s="456"/>
      <c r="K63" s="456"/>
      <c r="L63" s="456"/>
      <c r="M63" s="456"/>
      <c r="N63" s="456"/>
      <c r="O63" s="456"/>
      <c r="P63" s="456"/>
      <c r="Q63" s="456"/>
      <c r="R63" s="456"/>
      <c r="S63" s="456"/>
      <c r="T63" s="456"/>
      <c r="U63" s="456"/>
      <c r="V63" s="456"/>
      <c r="W63" s="456"/>
      <c r="X63" s="456"/>
      <c r="Y63" s="456"/>
      <c r="Z63" s="456"/>
      <c r="AA63" s="456"/>
      <c r="AB63" s="457"/>
    </row>
    <row r="64" spans="1:28">
      <c r="A64" s="442" t="s">
        <v>439</v>
      </c>
      <c r="B64" s="439"/>
      <c r="C64" s="440">
        <v>56</v>
      </c>
      <c r="D64" s="443"/>
      <c r="E64" s="456"/>
      <c r="F64" s="456"/>
      <c r="G64" s="456"/>
      <c r="H64" s="457"/>
      <c r="I64" s="466"/>
      <c r="J64" s="456"/>
      <c r="K64" s="456"/>
      <c r="L64" s="456"/>
      <c r="M64" s="456"/>
      <c r="N64" s="456"/>
      <c r="O64" s="456"/>
      <c r="P64" s="456"/>
      <c r="Q64" s="456"/>
      <c r="R64" s="456"/>
      <c r="S64" s="456"/>
      <c r="T64" s="456"/>
      <c r="U64" s="456"/>
      <c r="V64" s="456"/>
      <c r="W64" s="456"/>
      <c r="X64" s="456"/>
      <c r="Y64" s="456"/>
      <c r="Z64" s="456"/>
      <c r="AA64" s="456"/>
      <c r="AB64" s="457"/>
    </row>
    <row r="65" spans="1:28">
      <c r="A65" s="442" t="s">
        <v>440</v>
      </c>
      <c r="B65" s="439"/>
      <c r="C65" s="440">
        <v>57</v>
      </c>
      <c r="D65" s="443"/>
      <c r="E65" s="456"/>
      <c r="F65" s="456"/>
      <c r="G65" s="456"/>
      <c r="H65" s="457"/>
      <c r="I65" s="466"/>
      <c r="J65" s="456"/>
      <c r="K65" s="456"/>
      <c r="L65" s="456"/>
      <c r="M65" s="456"/>
      <c r="N65" s="456"/>
      <c r="O65" s="456"/>
      <c r="P65" s="456"/>
      <c r="Q65" s="456"/>
      <c r="R65" s="456"/>
      <c r="S65" s="456"/>
      <c r="T65" s="456"/>
      <c r="U65" s="456"/>
      <c r="V65" s="456"/>
      <c r="W65" s="456"/>
      <c r="X65" s="456"/>
      <c r="Y65" s="456"/>
      <c r="Z65" s="456"/>
      <c r="AA65" s="456"/>
      <c r="AB65" s="457"/>
    </row>
    <row r="66" spans="1:28">
      <c r="A66" s="442" t="s">
        <v>441</v>
      </c>
      <c r="B66" s="439"/>
      <c r="C66" s="440">
        <v>58</v>
      </c>
      <c r="D66" s="443"/>
      <c r="E66" s="456"/>
      <c r="F66" s="456"/>
      <c r="G66" s="456"/>
      <c r="H66" s="457"/>
      <c r="I66" s="466"/>
      <c r="J66" s="456"/>
      <c r="K66" s="456"/>
      <c r="L66" s="456"/>
      <c r="M66" s="456"/>
      <c r="N66" s="456"/>
      <c r="O66" s="456"/>
      <c r="P66" s="456"/>
      <c r="Q66" s="456"/>
      <c r="R66" s="456"/>
      <c r="S66" s="456"/>
      <c r="T66" s="456"/>
      <c r="U66" s="456"/>
      <c r="V66" s="456"/>
      <c r="W66" s="456"/>
      <c r="X66" s="456"/>
      <c r="Y66" s="456"/>
      <c r="Z66" s="456"/>
      <c r="AA66" s="456"/>
      <c r="AB66" s="457"/>
    </row>
    <row r="67" spans="1:28">
      <c r="A67" s="442" t="s">
        <v>442</v>
      </c>
      <c r="B67" s="439"/>
      <c r="C67" s="440">
        <v>59</v>
      </c>
      <c r="D67" s="443"/>
      <c r="E67" s="456"/>
      <c r="F67" s="456"/>
      <c r="G67" s="456"/>
      <c r="H67" s="457"/>
      <c r="I67" s="466"/>
      <c r="J67" s="456"/>
      <c r="K67" s="456"/>
      <c r="L67" s="456"/>
      <c r="M67" s="456"/>
      <c r="N67" s="456"/>
      <c r="O67" s="456"/>
      <c r="P67" s="456"/>
      <c r="Q67" s="456"/>
      <c r="R67" s="456"/>
      <c r="S67" s="456"/>
      <c r="T67" s="456"/>
      <c r="U67" s="456"/>
      <c r="V67" s="456"/>
      <c r="W67" s="456"/>
      <c r="X67" s="456"/>
      <c r="Y67" s="456"/>
      <c r="Z67" s="456"/>
      <c r="AA67" s="456"/>
      <c r="AB67" s="457"/>
    </row>
    <row r="68" spans="1:28">
      <c r="A68" s="442" t="s">
        <v>443</v>
      </c>
      <c r="B68" s="439"/>
      <c r="C68" s="440">
        <v>60</v>
      </c>
      <c r="D68" s="443"/>
      <c r="E68" s="456"/>
      <c r="F68" s="456"/>
      <c r="G68" s="456"/>
      <c r="H68" s="457"/>
      <c r="I68" s="466"/>
      <c r="J68" s="456"/>
      <c r="K68" s="456"/>
      <c r="L68" s="456"/>
      <c r="M68" s="456"/>
      <c r="N68" s="456"/>
      <c r="O68" s="456"/>
      <c r="P68" s="456"/>
      <c r="Q68" s="456"/>
      <c r="R68" s="456"/>
      <c r="S68" s="456"/>
      <c r="T68" s="456"/>
      <c r="U68" s="456"/>
      <c r="V68" s="456"/>
      <c r="W68" s="456"/>
      <c r="X68" s="456"/>
      <c r="Y68" s="456"/>
      <c r="Z68" s="456"/>
      <c r="AA68" s="456"/>
      <c r="AB68" s="457"/>
    </row>
    <row r="69" spans="1:28">
      <c r="A69" s="442" t="s">
        <v>444</v>
      </c>
      <c r="B69" s="439"/>
      <c r="C69" s="440">
        <v>61</v>
      </c>
      <c r="D69" s="443"/>
      <c r="E69" s="456"/>
      <c r="F69" s="456"/>
      <c r="G69" s="456"/>
      <c r="H69" s="457"/>
      <c r="I69" s="466"/>
      <c r="J69" s="456"/>
      <c r="K69" s="456"/>
      <c r="L69" s="456"/>
      <c r="M69" s="456"/>
      <c r="N69" s="456"/>
      <c r="O69" s="456"/>
      <c r="P69" s="456"/>
      <c r="Q69" s="456"/>
      <c r="R69" s="456"/>
      <c r="S69" s="456"/>
      <c r="T69" s="456"/>
      <c r="U69" s="456"/>
      <c r="V69" s="456"/>
      <c r="W69" s="456"/>
      <c r="X69" s="456"/>
      <c r="Y69" s="456"/>
      <c r="Z69" s="456"/>
      <c r="AA69" s="456"/>
      <c r="AB69" s="457"/>
    </row>
    <row r="70" spans="1:28">
      <c r="A70" s="442" t="s">
        <v>445</v>
      </c>
      <c r="B70" s="439"/>
      <c r="C70" s="440">
        <v>62</v>
      </c>
      <c r="D70" s="443"/>
      <c r="E70" s="456"/>
      <c r="F70" s="456"/>
      <c r="G70" s="456"/>
      <c r="H70" s="457"/>
      <c r="I70" s="466"/>
      <c r="J70" s="456"/>
      <c r="K70" s="456"/>
      <c r="L70" s="456"/>
      <c r="M70" s="456"/>
      <c r="N70" s="456"/>
      <c r="O70" s="456"/>
      <c r="P70" s="456"/>
      <c r="Q70" s="456"/>
      <c r="R70" s="456"/>
      <c r="S70" s="456"/>
      <c r="T70" s="456"/>
      <c r="U70" s="456"/>
      <c r="V70" s="456"/>
      <c r="W70" s="456"/>
      <c r="X70" s="456"/>
      <c r="Y70" s="456"/>
      <c r="Z70" s="456"/>
      <c r="AA70" s="456"/>
      <c r="AB70" s="457"/>
    </row>
    <row r="71" spans="1:28">
      <c r="A71" s="442" t="s">
        <v>446</v>
      </c>
      <c r="B71" s="439"/>
      <c r="C71" s="440">
        <v>63</v>
      </c>
      <c r="D71" s="443"/>
      <c r="E71" s="456"/>
      <c r="F71" s="456"/>
      <c r="G71" s="456"/>
      <c r="H71" s="457"/>
      <c r="I71" s="466"/>
      <c r="J71" s="456"/>
      <c r="K71" s="456"/>
      <c r="L71" s="456"/>
      <c r="M71" s="456"/>
      <c r="N71" s="456"/>
      <c r="O71" s="456"/>
      <c r="P71" s="456"/>
      <c r="Q71" s="456"/>
      <c r="R71" s="456"/>
      <c r="S71" s="456"/>
      <c r="T71" s="456"/>
      <c r="U71" s="456"/>
      <c r="V71" s="456"/>
      <c r="W71" s="456"/>
      <c r="X71" s="456"/>
      <c r="Y71" s="456"/>
      <c r="Z71" s="456"/>
      <c r="AA71" s="456"/>
      <c r="AB71" s="457"/>
    </row>
    <row r="72" spans="1:28">
      <c r="A72" s="442" t="s">
        <v>447</v>
      </c>
      <c r="B72" s="439"/>
      <c r="C72" s="440">
        <v>64</v>
      </c>
      <c r="D72" s="443"/>
      <c r="E72" s="456"/>
      <c r="F72" s="456"/>
      <c r="G72" s="456"/>
      <c r="H72" s="457"/>
      <c r="I72" s="466"/>
      <c r="J72" s="456"/>
      <c r="K72" s="456"/>
      <c r="L72" s="456"/>
      <c r="M72" s="456"/>
      <c r="N72" s="456"/>
      <c r="O72" s="456"/>
      <c r="P72" s="456"/>
      <c r="Q72" s="456"/>
      <c r="R72" s="456"/>
      <c r="S72" s="456"/>
      <c r="T72" s="456"/>
      <c r="U72" s="456"/>
      <c r="V72" s="456"/>
      <c r="W72" s="456"/>
      <c r="X72" s="456"/>
      <c r="Y72" s="456"/>
      <c r="Z72" s="456"/>
      <c r="AA72" s="456"/>
      <c r="AB72" s="457"/>
    </row>
    <row r="73" spans="1:28">
      <c r="A73" s="442" t="s">
        <v>448</v>
      </c>
      <c r="B73" s="439"/>
      <c r="C73" s="440">
        <v>65</v>
      </c>
      <c r="D73" s="443"/>
      <c r="E73" s="456"/>
      <c r="F73" s="456"/>
      <c r="G73" s="456"/>
      <c r="H73" s="457"/>
      <c r="I73" s="466"/>
      <c r="J73" s="456"/>
      <c r="K73" s="456"/>
      <c r="L73" s="456"/>
      <c r="M73" s="456"/>
      <c r="N73" s="456"/>
      <c r="O73" s="456"/>
      <c r="P73" s="456"/>
      <c r="Q73" s="456"/>
      <c r="R73" s="456"/>
      <c r="S73" s="456"/>
      <c r="T73" s="456"/>
      <c r="U73" s="456"/>
      <c r="V73" s="456"/>
      <c r="W73" s="456"/>
      <c r="X73" s="456"/>
      <c r="Y73" s="456"/>
      <c r="Z73" s="456"/>
      <c r="AA73" s="456"/>
      <c r="AB73" s="457"/>
    </row>
    <row r="74" spans="1:28">
      <c r="A74" s="442" t="s">
        <v>449</v>
      </c>
      <c r="B74" s="439"/>
      <c r="C74" s="440">
        <v>66</v>
      </c>
      <c r="D74" s="443"/>
      <c r="E74" s="456"/>
      <c r="F74" s="456"/>
      <c r="G74" s="456"/>
      <c r="H74" s="457"/>
      <c r="I74" s="466"/>
      <c r="J74" s="456"/>
      <c r="K74" s="456"/>
      <c r="L74" s="456"/>
      <c r="M74" s="456"/>
      <c r="N74" s="456"/>
      <c r="O74" s="456"/>
      <c r="P74" s="456"/>
      <c r="Q74" s="456"/>
      <c r="R74" s="456"/>
      <c r="S74" s="456"/>
      <c r="T74" s="456"/>
      <c r="U74" s="456"/>
      <c r="V74" s="456"/>
      <c r="W74" s="456"/>
      <c r="X74" s="456"/>
      <c r="Y74" s="456"/>
      <c r="Z74" s="456"/>
      <c r="AA74" s="456"/>
      <c r="AB74" s="457"/>
    </row>
    <row r="75" spans="1:28">
      <c r="A75" s="442" t="s">
        <v>450</v>
      </c>
      <c r="B75" s="439"/>
      <c r="C75" s="440">
        <v>67</v>
      </c>
      <c r="D75" s="443"/>
      <c r="E75" s="456"/>
      <c r="F75" s="456"/>
      <c r="G75" s="456"/>
      <c r="H75" s="457"/>
      <c r="I75" s="466"/>
      <c r="J75" s="456"/>
      <c r="K75" s="456"/>
      <c r="L75" s="456"/>
      <c r="M75" s="456"/>
      <c r="N75" s="456"/>
      <c r="O75" s="456"/>
      <c r="P75" s="456"/>
      <c r="Q75" s="456"/>
      <c r="R75" s="456"/>
      <c r="S75" s="456"/>
      <c r="T75" s="456"/>
      <c r="U75" s="456"/>
      <c r="V75" s="456"/>
      <c r="W75" s="456"/>
      <c r="X75" s="456"/>
      <c r="Y75" s="456"/>
      <c r="Z75" s="456"/>
      <c r="AA75" s="456"/>
      <c r="AB75" s="457"/>
    </row>
    <row r="76" spans="1:28">
      <c r="A76" s="442" t="s">
        <v>451</v>
      </c>
      <c r="B76" s="439"/>
      <c r="C76" s="440">
        <v>68</v>
      </c>
      <c r="D76" s="443"/>
      <c r="E76" s="456"/>
      <c r="F76" s="456"/>
      <c r="G76" s="456"/>
      <c r="H76" s="457"/>
      <c r="I76" s="466"/>
      <c r="J76" s="456"/>
      <c r="K76" s="456"/>
      <c r="L76" s="456"/>
      <c r="M76" s="456"/>
      <c r="N76" s="456"/>
      <c r="O76" s="456"/>
      <c r="P76" s="456"/>
      <c r="Q76" s="456"/>
      <c r="R76" s="456"/>
      <c r="S76" s="456"/>
      <c r="T76" s="456"/>
      <c r="U76" s="456"/>
      <c r="V76" s="456"/>
      <c r="W76" s="456"/>
      <c r="X76" s="456"/>
      <c r="Y76" s="456"/>
      <c r="Z76" s="456"/>
      <c r="AA76" s="456"/>
      <c r="AB76" s="457"/>
    </row>
    <row r="77" spans="1:28">
      <c r="A77" s="442" t="s">
        <v>452</v>
      </c>
      <c r="B77" s="439"/>
      <c r="C77" s="440">
        <v>69</v>
      </c>
      <c r="D77" s="443"/>
      <c r="E77" s="456"/>
      <c r="F77" s="456"/>
      <c r="G77" s="456"/>
      <c r="H77" s="457"/>
      <c r="I77" s="466"/>
      <c r="J77" s="456"/>
      <c r="K77" s="456"/>
      <c r="L77" s="456"/>
      <c r="M77" s="456"/>
      <c r="N77" s="456"/>
      <c r="O77" s="456"/>
      <c r="P77" s="456"/>
      <c r="Q77" s="456"/>
      <c r="R77" s="456"/>
      <c r="S77" s="456"/>
      <c r="T77" s="456"/>
      <c r="U77" s="456"/>
      <c r="V77" s="456"/>
      <c r="W77" s="456"/>
      <c r="X77" s="456"/>
      <c r="Y77" s="456"/>
      <c r="Z77" s="456"/>
      <c r="AA77" s="456"/>
      <c r="AB77" s="457"/>
    </row>
    <row r="78" spans="1:28">
      <c r="A78" s="442" t="s">
        <v>453</v>
      </c>
      <c r="B78" s="439"/>
      <c r="C78" s="440">
        <v>70</v>
      </c>
      <c r="D78" s="443"/>
      <c r="E78" s="456"/>
      <c r="F78" s="456"/>
      <c r="G78" s="456"/>
      <c r="H78" s="457"/>
      <c r="I78" s="466"/>
      <c r="J78" s="456"/>
      <c r="K78" s="456"/>
      <c r="L78" s="456"/>
      <c r="M78" s="456"/>
      <c r="N78" s="456"/>
      <c r="O78" s="456"/>
      <c r="P78" s="456"/>
      <c r="Q78" s="456"/>
      <c r="R78" s="456"/>
      <c r="S78" s="456"/>
      <c r="T78" s="456"/>
      <c r="U78" s="456"/>
      <c r="V78" s="456"/>
      <c r="W78" s="456"/>
      <c r="X78" s="456"/>
      <c r="Y78" s="456"/>
      <c r="Z78" s="456"/>
      <c r="AA78" s="456"/>
      <c r="AB78" s="457"/>
    </row>
    <row r="79" spans="1:28">
      <c r="A79" s="442" t="s">
        <v>454</v>
      </c>
      <c r="B79" s="439"/>
      <c r="C79" s="440">
        <v>71</v>
      </c>
      <c r="D79" s="443"/>
      <c r="E79" s="456"/>
      <c r="F79" s="456"/>
      <c r="G79" s="456"/>
      <c r="H79" s="457"/>
      <c r="I79" s="466"/>
      <c r="J79" s="456"/>
      <c r="K79" s="456"/>
      <c r="L79" s="456"/>
      <c r="M79" s="456"/>
      <c r="N79" s="456"/>
      <c r="O79" s="456"/>
      <c r="P79" s="456"/>
      <c r="Q79" s="456"/>
      <c r="R79" s="456"/>
      <c r="S79" s="456"/>
      <c r="T79" s="456"/>
      <c r="U79" s="456"/>
      <c r="V79" s="456"/>
      <c r="W79" s="456"/>
      <c r="X79" s="456"/>
      <c r="Y79" s="456"/>
      <c r="Z79" s="456"/>
      <c r="AA79" s="456"/>
      <c r="AB79" s="457"/>
    </row>
    <row r="80" spans="1:28">
      <c r="A80" s="442" t="s">
        <v>455</v>
      </c>
      <c r="B80" s="439"/>
      <c r="C80" s="440">
        <v>72</v>
      </c>
      <c r="D80" s="443"/>
      <c r="E80" s="456"/>
      <c r="F80" s="456"/>
      <c r="G80" s="456"/>
      <c r="H80" s="457"/>
      <c r="I80" s="466"/>
      <c r="J80" s="456"/>
      <c r="K80" s="456"/>
      <c r="L80" s="456"/>
      <c r="M80" s="456"/>
      <c r="N80" s="456"/>
      <c r="O80" s="456"/>
      <c r="P80" s="456"/>
      <c r="Q80" s="456"/>
      <c r="R80" s="456"/>
      <c r="S80" s="456"/>
      <c r="T80" s="456"/>
      <c r="U80" s="456"/>
      <c r="V80" s="456"/>
      <c r="W80" s="456"/>
      <c r="X80" s="456"/>
      <c r="Y80" s="456"/>
      <c r="Z80" s="456"/>
      <c r="AA80" s="456"/>
      <c r="AB80" s="457"/>
    </row>
    <row r="81" spans="1:28">
      <c r="A81" s="442" t="s">
        <v>456</v>
      </c>
      <c r="B81" s="439"/>
      <c r="C81" s="440">
        <v>73</v>
      </c>
      <c r="D81" s="443"/>
      <c r="E81" s="456"/>
      <c r="F81" s="456"/>
      <c r="G81" s="456"/>
      <c r="H81" s="457"/>
      <c r="I81" s="466"/>
      <c r="J81" s="456"/>
      <c r="K81" s="456"/>
      <c r="L81" s="456"/>
      <c r="M81" s="456"/>
      <c r="N81" s="456"/>
      <c r="O81" s="456"/>
      <c r="P81" s="456"/>
      <c r="Q81" s="456"/>
      <c r="R81" s="456"/>
      <c r="S81" s="456"/>
      <c r="T81" s="456"/>
      <c r="U81" s="456"/>
      <c r="V81" s="456"/>
      <c r="W81" s="456"/>
      <c r="X81" s="456"/>
      <c r="Y81" s="456"/>
      <c r="Z81" s="456"/>
      <c r="AA81" s="456"/>
      <c r="AB81" s="457"/>
    </row>
    <row r="82" spans="1:28">
      <c r="A82" s="442" t="s">
        <v>457</v>
      </c>
      <c r="B82" s="439"/>
      <c r="C82" s="440">
        <v>74</v>
      </c>
      <c r="D82" s="443"/>
      <c r="E82" s="456"/>
      <c r="F82" s="456"/>
      <c r="G82" s="456"/>
      <c r="H82" s="457"/>
      <c r="I82" s="466"/>
      <c r="J82" s="456"/>
      <c r="K82" s="456"/>
      <c r="L82" s="456"/>
      <c r="M82" s="456"/>
      <c r="N82" s="456"/>
      <c r="O82" s="456"/>
      <c r="P82" s="456"/>
      <c r="Q82" s="456"/>
      <c r="R82" s="456"/>
      <c r="S82" s="456"/>
      <c r="T82" s="456"/>
      <c r="U82" s="456"/>
      <c r="V82" s="456"/>
      <c r="W82" s="456"/>
      <c r="X82" s="456"/>
      <c r="Y82" s="456"/>
      <c r="Z82" s="456"/>
      <c r="AA82" s="456"/>
      <c r="AB82" s="457"/>
    </row>
    <row r="83" spans="1:28">
      <c r="A83" s="442" t="s">
        <v>458</v>
      </c>
      <c r="B83" s="439"/>
      <c r="C83" s="440">
        <v>75</v>
      </c>
      <c r="D83" s="443"/>
      <c r="E83" s="456"/>
      <c r="F83" s="456"/>
      <c r="G83" s="456"/>
      <c r="H83" s="457"/>
      <c r="I83" s="466"/>
      <c r="J83" s="456"/>
      <c r="K83" s="456"/>
      <c r="L83" s="456"/>
      <c r="M83" s="456"/>
      <c r="N83" s="456"/>
      <c r="O83" s="456"/>
      <c r="P83" s="456"/>
      <c r="Q83" s="456"/>
      <c r="R83" s="456"/>
      <c r="S83" s="456"/>
      <c r="T83" s="456"/>
      <c r="U83" s="456"/>
      <c r="V83" s="456"/>
      <c r="W83" s="456"/>
      <c r="X83" s="456"/>
      <c r="Y83" s="456"/>
      <c r="Z83" s="456"/>
      <c r="AA83" s="456"/>
      <c r="AB83" s="457"/>
    </row>
    <row r="84" spans="1:28">
      <c r="A84" s="442" t="s">
        <v>459</v>
      </c>
      <c r="B84" s="439"/>
      <c r="C84" s="440">
        <v>76</v>
      </c>
      <c r="D84" s="443"/>
      <c r="E84" s="456"/>
      <c r="F84" s="456"/>
      <c r="G84" s="456"/>
      <c r="H84" s="457"/>
      <c r="I84" s="466"/>
      <c r="J84" s="456"/>
      <c r="K84" s="456"/>
      <c r="L84" s="456"/>
      <c r="M84" s="456"/>
      <c r="N84" s="456"/>
      <c r="O84" s="456"/>
      <c r="P84" s="456"/>
      <c r="Q84" s="456"/>
      <c r="R84" s="456"/>
      <c r="S84" s="456"/>
      <c r="T84" s="456"/>
      <c r="U84" s="456"/>
      <c r="V84" s="456"/>
      <c r="W84" s="456"/>
      <c r="X84" s="456"/>
      <c r="Y84" s="456"/>
      <c r="Z84" s="456"/>
      <c r="AA84" s="456"/>
      <c r="AB84" s="457"/>
    </row>
    <row r="85" spans="1:28">
      <c r="A85" s="442" t="s">
        <v>460</v>
      </c>
      <c r="B85" s="439"/>
      <c r="C85" s="440">
        <v>77</v>
      </c>
      <c r="D85" s="443"/>
      <c r="E85" s="456"/>
      <c r="F85" s="456"/>
      <c r="G85" s="456"/>
      <c r="H85" s="457"/>
      <c r="I85" s="466"/>
      <c r="J85" s="456"/>
      <c r="K85" s="456"/>
      <c r="L85" s="456"/>
      <c r="M85" s="456"/>
      <c r="N85" s="456"/>
      <c r="O85" s="456"/>
      <c r="P85" s="456"/>
      <c r="Q85" s="456"/>
      <c r="R85" s="456"/>
      <c r="S85" s="456"/>
      <c r="T85" s="456"/>
      <c r="U85" s="456"/>
      <c r="V85" s="456"/>
      <c r="W85" s="456"/>
      <c r="X85" s="456"/>
      <c r="Y85" s="456"/>
      <c r="Z85" s="456"/>
      <c r="AA85" s="456"/>
      <c r="AB85" s="457"/>
    </row>
    <row r="86" spans="1:28">
      <c r="A86" s="442" t="s">
        <v>461</v>
      </c>
      <c r="B86" s="439"/>
      <c r="C86" s="440">
        <v>78</v>
      </c>
      <c r="D86" s="443"/>
      <c r="E86" s="456"/>
      <c r="F86" s="456"/>
      <c r="G86" s="456"/>
      <c r="H86" s="457"/>
      <c r="I86" s="466"/>
      <c r="J86" s="456"/>
      <c r="K86" s="456"/>
      <c r="L86" s="456"/>
      <c r="M86" s="456"/>
      <c r="N86" s="456"/>
      <c r="O86" s="456"/>
      <c r="P86" s="456"/>
      <c r="Q86" s="456"/>
      <c r="R86" s="456"/>
      <c r="S86" s="456"/>
      <c r="T86" s="456"/>
      <c r="U86" s="456"/>
      <c r="V86" s="456"/>
      <c r="W86" s="456"/>
      <c r="X86" s="456"/>
      <c r="Y86" s="456"/>
      <c r="Z86" s="456"/>
      <c r="AA86" s="456"/>
      <c r="AB86" s="457"/>
    </row>
    <row r="87" spans="1:28">
      <c r="A87" s="442" t="s">
        <v>462</v>
      </c>
      <c r="B87" s="439"/>
      <c r="C87" s="440">
        <v>79</v>
      </c>
      <c r="D87" s="443"/>
      <c r="E87" s="456"/>
      <c r="F87" s="456"/>
      <c r="G87" s="456"/>
      <c r="H87" s="457"/>
      <c r="I87" s="466"/>
      <c r="J87" s="456"/>
      <c r="K87" s="456"/>
      <c r="L87" s="456"/>
      <c r="M87" s="456"/>
      <c r="N87" s="456"/>
      <c r="O87" s="456"/>
      <c r="P87" s="456"/>
      <c r="Q87" s="456"/>
      <c r="R87" s="456"/>
      <c r="S87" s="456"/>
      <c r="T87" s="456"/>
      <c r="U87" s="456"/>
      <c r="V87" s="456"/>
      <c r="W87" s="456"/>
      <c r="X87" s="456"/>
      <c r="Y87" s="456"/>
      <c r="Z87" s="456"/>
      <c r="AA87" s="456"/>
      <c r="AB87" s="457"/>
    </row>
    <row r="88" spans="1:28">
      <c r="A88" s="442" t="s">
        <v>463</v>
      </c>
      <c r="B88" s="439"/>
      <c r="C88" s="440">
        <v>80</v>
      </c>
      <c r="D88" s="443"/>
      <c r="E88" s="456"/>
      <c r="F88" s="456"/>
      <c r="G88" s="456"/>
      <c r="H88" s="457"/>
      <c r="I88" s="466"/>
      <c r="J88" s="456"/>
      <c r="K88" s="456"/>
      <c r="L88" s="456"/>
      <c r="M88" s="456"/>
      <c r="N88" s="456"/>
      <c r="O88" s="456"/>
      <c r="P88" s="456"/>
      <c r="Q88" s="456"/>
      <c r="R88" s="456"/>
      <c r="S88" s="456"/>
      <c r="T88" s="456"/>
      <c r="U88" s="456"/>
      <c r="V88" s="456"/>
      <c r="W88" s="456"/>
      <c r="X88" s="456"/>
      <c r="Y88" s="456"/>
      <c r="Z88" s="456"/>
      <c r="AA88" s="456"/>
      <c r="AB88" s="457"/>
    </row>
    <row r="89" spans="1:28">
      <c r="A89" s="442" t="s">
        <v>464</v>
      </c>
      <c r="B89" s="439"/>
      <c r="C89" s="440">
        <v>81</v>
      </c>
      <c r="D89" s="443"/>
      <c r="E89" s="456"/>
      <c r="F89" s="456"/>
      <c r="G89" s="456"/>
      <c r="H89" s="457"/>
      <c r="I89" s="466"/>
      <c r="J89" s="456"/>
      <c r="K89" s="456"/>
      <c r="L89" s="456"/>
      <c r="M89" s="456"/>
      <c r="N89" s="456"/>
      <c r="O89" s="456"/>
      <c r="P89" s="456"/>
      <c r="Q89" s="456"/>
      <c r="R89" s="456"/>
      <c r="S89" s="456"/>
      <c r="T89" s="456"/>
      <c r="U89" s="456"/>
      <c r="V89" s="456"/>
      <c r="W89" s="456"/>
      <c r="X89" s="456"/>
      <c r="Y89" s="456"/>
      <c r="Z89" s="456"/>
      <c r="AA89" s="456"/>
      <c r="AB89" s="457"/>
    </row>
    <row r="90" spans="1:28">
      <c r="A90" s="442" t="s">
        <v>465</v>
      </c>
      <c r="B90" s="439"/>
      <c r="C90" s="440">
        <v>82</v>
      </c>
      <c r="D90" s="443"/>
      <c r="E90" s="456"/>
      <c r="F90" s="456"/>
      <c r="G90" s="456"/>
      <c r="H90" s="457"/>
      <c r="I90" s="466"/>
      <c r="J90" s="456"/>
      <c r="K90" s="456"/>
      <c r="L90" s="456"/>
      <c r="M90" s="456"/>
      <c r="N90" s="456"/>
      <c r="O90" s="456"/>
      <c r="P90" s="456"/>
      <c r="Q90" s="456"/>
      <c r="R90" s="456"/>
      <c r="S90" s="456"/>
      <c r="T90" s="456"/>
      <c r="U90" s="456"/>
      <c r="V90" s="456"/>
      <c r="W90" s="456"/>
      <c r="X90" s="456"/>
      <c r="Y90" s="456"/>
      <c r="Z90" s="456"/>
      <c r="AA90" s="456"/>
      <c r="AB90" s="457"/>
    </row>
    <row r="91" spans="1:28">
      <c r="A91" s="442" t="s">
        <v>466</v>
      </c>
      <c r="B91" s="439"/>
      <c r="C91" s="440">
        <v>83</v>
      </c>
      <c r="D91" s="443"/>
      <c r="E91" s="456"/>
      <c r="F91" s="456"/>
      <c r="G91" s="456"/>
      <c r="H91" s="457"/>
      <c r="I91" s="466"/>
      <c r="J91" s="456"/>
      <c r="K91" s="456"/>
      <c r="L91" s="456"/>
      <c r="M91" s="456"/>
      <c r="N91" s="456"/>
      <c r="O91" s="456"/>
      <c r="P91" s="456"/>
      <c r="Q91" s="456"/>
      <c r="R91" s="456"/>
      <c r="S91" s="456"/>
      <c r="T91" s="456"/>
      <c r="U91" s="456"/>
      <c r="V91" s="456"/>
      <c r="W91" s="456"/>
      <c r="X91" s="456"/>
      <c r="Y91" s="456"/>
      <c r="Z91" s="456"/>
      <c r="AA91" s="456"/>
      <c r="AB91" s="457"/>
    </row>
    <row r="92" spans="1:28">
      <c r="A92" s="442" t="s">
        <v>467</v>
      </c>
      <c r="B92" s="439"/>
      <c r="C92" s="440">
        <v>84</v>
      </c>
      <c r="D92" s="443"/>
      <c r="E92" s="456"/>
      <c r="F92" s="456"/>
      <c r="G92" s="456"/>
      <c r="H92" s="457"/>
      <c r="I92" s="466"/>
      <c r="J92" s="456"/>
      <c r="K92" s="456"/>
      <c r="L92" s="456"/>
      <c r="M92" s="456"/>
      <c r="N92" s="456"/>
      <c r="O92" s="456"/>
      <c r="P92" s="456"/>
      <c r="Q92" s="456"/>
      <c r="R92" s="456"/>
      <c r="S92" s="456"/>
      <c r="T92" s="456"/>
      <c r="U92" s="456"/>
      <c r="V92" s="456"/>
      <c r="W92" s="456"/>
      <c r="X92" s="456"/>
      <c r="Y92" s="456"/>
      <c r="Z92" s="456"/>
      <c r="AA92" s="456"/>
      <c r="AB92" s="457"/>
    </row>
    <row r="93" spans="1:28">
      <c r="A93" s="442" t="s">
        <v>468</v>
      </c>
      <c r="B93" s="439"/>
      <c r="C93" s="440">
        <v>85</v>
      </c>
      <c r="D93" s="443"/>
      <c r="E93" s="456"/>
      <c r="F93" s="456"/>
      <c r="G93" s="456"/>
      <c r="H93" s="457"/>
      <c r="I93" s="466"/>
      <c r="J93" s="456"/>
      <c r="K93" s="456"/>
      <c r="L93" s="456"/>
      <c r="M93" s="456"/>
      <c r="N93" s="456"/>
      <c r="O93" s="456"/>
      <c r="P93" s="456"/>
      <c r="Q93" s="456"/>
      <c r="R93" s="456"/>
      <c r="S93" s="456"/>
      <c r="T93" s="456"/>
      <c r="U93" s="456"/>
      <c r="V93" s="456"/>
      <c r="W93" s="456"/>
      <c r="X93" s="456"/>
      <c r="Y93" s="456"/>
      <c r="Z93" s="456"/>
      <c r="AA93" s="456"/>
      <c r="AB93" s="457"/>
    </row>
    <row r="94" spans="1:28">
      <c r="A94" s="442" t="s">
        <v>469</v>
      </c>
      <c r="B94" s="439"/>
      <c r="C94" s="440">
        <v>86</v>
      </c>
      <c r="D94" s="443"/>
      <c r="E94" s="456"/>
      <c r="F94" s="456"/>
      <c r="G94" s="456"/>
      <c r="H94" s="457"/>
      <c r="I94" s="466"/>
      <c r="J94" s="456"/>
      <c r="K94" s="456"/>
      <c r="L94" s="456"/>
      <c r="M94" s="456"/>
      <c r="N94" s="456"/>
      <c r="O94" s="456"/>
      <c r="P94" s="456"/>
      <c r="Q94" s="456"/>
      <c r="R94" s="456"/>
      <c r="S94" s="456"/>
      <c r="T94" s="456"/>
      <c r="U94" s="456"/>
      <c r="V94" s="456"/>
      <c r="W94" s="456"/>
      <c r="X94" s="456"/>
      <c r="Y94" s="456"/>
      <c r="Z94" s="456"/>
      <c r="AA94" s="456"/>
      <c r="AB94" s="457"/>
    </row>
    <row r="95" spans="1:28">
      <c r="A95" s="442" t="s">
        <v>470</v>
      </c>
      <c r="B95" s="439"/>
      <c r="C95" s="440">
        <v>87</v>
      </c>
      <c r="D95" s="443"/>
      <c r="E95" s="456"/>
      <c r="F95" s="456"/>
      <c r="G95" s="456"/>
      <c r="H95" s="457"/>
      <c r="I95" s="466"/>
      <c r="J95" s="456"/>
      <c r="K95" s="456"/>
      <c r="L95" s="456"/>
      <c r="M95" s="456"/>
      <c r="N95" s="456"/>
      <c r="O95" s="456"/>
      <c r="P95" s="456"/>
      <c r="Q95" s="456"/>
      <c r="R95" s="456"/>
      <c r="S95" s="456"/>
      <c r="T95" s="456"/>
      <c r="U95" s="456"/>
      <c r="V95" s="456"/>
      <c r="W95" s="456"/>
      <c r="X95" s="456"/>
      <c r="Y95" s="456"/>
      <c r="Z95" s="456"/>
      <c r="AA95" s="456"/>
      <c r="AB95" s="457"/>
    </row>
    <row r="96" spans="1:28">
      <c r="A96" s="442" t="s">
        <v>471</v>
      </c>
      <c r="B96" s="439"/>
      <c r="C96" s="440">
        <v>88</v>
      </c>
      <c r="D96" s="443"/>
      <c r="E96" s="456"/>
      <c r="F96" s="456"/>
      <c r="G96" s="456"/>
      <c r="H96" s="457"/>
      <c r="I96" s="466"/>
      <c r="J96" s="456"/>
      <c r="K96" s="456"/>
      <c r="L96" s="456"/>
      <c r="M96" s="456"/>
      <c r="N96" s="456"/>
      <c r="O96" s="456"/>
      <c r="P96" s="456"/>
      <c r="Q96" s="456"/>
      <c r="R96" s="456"/>
      <c r="S96" s="456"/>
      <c r="T96" s="456"/>
      <c r="U96" s="456"/>
      <c r="V96" s="456"/>
      <c r="W96" s="456"/>
      <c r="X96" s="456"/>
      <c r="Y96" s="456"/>
      <c r="Z96" s="456"/>
      <c r="AA96" s="456"/>
      <c r="AB96" s="457"/>
    </row>
    <row r="97" spans="1:28">
      <c r="A97" s="442" t="s">
        <v>472</v>
      </c>
      <c r="B97" s="439"/>
      <c r="C97" s="440">
        <v>89</v>
      </c>
      <c r="D97" s="443"/>
      <c r="E97" s="456"/>
      <c r="F97" s="456"/>
      <c r="G97" s="456"/>
      <c r="H97" s="457"/>
      <c r="I97" s="466"/>
      <c r="J97" s="456"/>
      <c r="K97" s="456"/>
      <c r="L97" s="456"/>
      <c r="M97" s="456"/>
      <c r="N97" s="456"/>
      <c r="O97" s="456"/>
      <c r="P97" s="456"/>
      <c r="Q97" s="456"/>
      <c r="R97" s="456"/>
      <c r="S97" s="456"/>
      <c r="T97" s="456"/>
      <c r="U97" s="456"/>
      <c r="V97" s="456"/>
      <c r="W97" s="456"/>
      <c r="X97" s="456"/>
      <c r="Y97" s="456"/>
      <c r="Z97" s="456"/>
      <c r="AA97" s="456"/>
      <c r="AB97" s="457"/>
    </row>
    <row r="98" spans="1:28">
      <c r="A98" s="442" t="s">
        <v>473</v>
      </c>
      <c r="B98" s="439"/>
      <c r="C98" s="440">
        <v>90</v>
      </c>
      <c r="D98" s="443"/>
      <c r="E98" s="456"/>
      <c r="F98" s="456"/>
      <c r="G98" s="456"/>
      <c r="H98" s="457"/>
      <c r="I98" s="466"/>
      <c r="J98" s="456"/>
      <c r="K98" s="456"/>
      <c r="L98" s="456"/>
      <c r="M98" s="456"/>
      <c r="N98" s="456"/>
      <c r="O98" s="456"/>
      <c r="P98" s="456"/>
      <c r="Q98" s="456"/>
      <c r="R98" s="456"/>
      <c r="S98" s="456"/>
      <c r="T98" s="456"/>
      <c r="U98" s="456"/>
      <c r="V98" s="456"/>
      <c r="W98" s="456"/>
      <c r="X98" s="456"/>
      <c r="Y98" s="456"/>
      <c r="Z98" s="456"/>
      <c r="AA98" s="456"/>
      <c r="AB98" s="457"/>
    </row>
    <row r="99" spans="1:28">
      <c r="A99" s="442" t="s">
        <v>474</v>
      </c>
      <c r="B99" s="439"/>
      <c r="C99" s="440">
        <v>91</v>
      </c>
      <c r="D99" s="443"/>
      <c r="E99" s="456"/>
      <c r="F99" s="456"/>
      <c r="G99" s="456"/>
      <c r="H99" s="457"/>
      <c r="I99" s="466"/>
      <c r="J99" s="456"/>
      <c r="K99" s="456"/>
      <c r="L99" s="456"/>
      <c r="M99" s="456"/>
      <c r="N99" s="456"/>
      <c r="O99" s="456"/>
      <c r="P99" s="456"/>
      <c r="Q99" s="456"/>
      <c r="R99" s="456"/>
      <c r="S99" s="456"/>
      <c r="T99" s="456"/>
      <c r="U99" s="456"/>
      <c r="V99" s="456"/>
      <c r="W99" s="456"/>
      <c r="X99" s="456"/>
      <c r="Y99" s="456"/>
      <c r="Z99" s="456"/>
      <c r="AA99" s="456"/>
      <c r="AB99" s="457"/>
    </row>
    <row r="100" spans="1:28">
      <c r="A100" s="442" t="s">
        <v>475</v>
      </c>
      <c r="B100" s="439"/>
      <c r="C100" s="440">
        <v>92</v>
      </c>
      <c r="D100" s="443"/>
      <c r="E100" s="456"/>
      <c r="F100" s="456"/>
      <c r="G100" s="456"/>
      <c r="H100" s="457"/>
      <c r="I100" s="466"/>
      <c r="J100" s="456"/>
      <c r="K100" s="456"/>
      <c r="L100" s="456"/>
      <c r="M100" s="456"/>
      <c r="N100" s="456"/>
      <c r="O100" s="456"/>
      <c r="P100" s="456"/>
      <c r="Q100" s="456"/>
      <c r="R100" s="456"/>
      <c r="S100" s="456"/>
      <c r="T100" s="456"/>
      <c r="U100" s="456"/>
      <c r="V100" s="456"/>
      <c r="W100" s="456"/>
      <c r="X100" s="456"/>
      <c r="Y100" s="456"/>
      <c r="Z100" s="456"/>
      <c r="AA100" s="456"/>
      <c r="AB100" s="457"/>
    </row>
    <row r="101" spans="1:28">
      <c r="A101" s="442" t="s">
        <v>476</v>
      </c>
      <c r="B101" s="439"/>
      <c r="C101" s="440">
        <v>93</v>
      </c>
      <c r="D101" s="443"/>
      <c r="E101" s="456"/>
      <c r="F101" s="456"/>
      <c r="G101" s="456"/>
      <c r="H101" s="457"/>
      <c r="I101" s="466"/>
      <c r="J101" s="456"/>
      <c r="K101" s="456"/>
      <c r="L101" s="456"/>
      <c r="M101" s="456"/>
      <c r="N101" s="456"/>
      <c r="O101" s="456"/>
      <c r="P101" s="456"/>
      <c r="Q101" s="456"/>
      <c r="R101" s="456"/>
      <c r="S101" s="456"/>
      <c r="T101" s="456"/>
      <c r="U101" s="456"/>
      <c r="V101" s="456"/>
      <c r="W101" s="456"/>
      <c r="X101" s="456"/>
      <c r="Y101" s="456"/>
      <c r="Z101" s="456"/>
      <c r="AA101" s="456"/>
      <c r="AB101" s="457"/>
    </row>
    <row r="102" spans="1:28">
      <c r="A102" s="442" t="s">
        <v>477</v>
      </c>
      <c r="B102" s="439"/>
      <c r="C102" s="440">
        <v>94</v>
      </c>
      <c r="D102" s="443"/>
      <c r="E102" s="456"/>
      <c r="F102" s="456"/>
      <c r="G102" s="456"/>
      <c r="H102" s="457"/>
      <c r="I102" s="466"/>
      <c r="J102" s="456"/>
      <c r="K102" s="456"/>
      <c r="L102" s="456"/>
      <c r="M102" s="456"/>
      <c r="N102" s="456"/>
      <c r="O102" s="456"/>
      <c r="P102" s="456"/>
      <c r="Q102" s="456"/>
      <c r="R102" s="456"/>
      <c r="S102" s="456"/>
      <c r="T102" s="456"/>
      <c r="U102" s="456"/>
      <c r="V102" s="456"/>
      <c r="W102" s="456"/>
      <c r="X102" s="456"/>
      <c r="Y102" s="456"/>
      <c r="Z102" s="456"/>
      <c r="AA102" s="456"/>
      <c r="AB102" s="457"/>
    </row>
    <row r="103" spans="1:28">
      <c r="A103" s="442" t="s">
        <v>478</v>
      </c>
      <c r="B103" s="439"/>
      <c r="C103" s="440">
        <v>95</v>
      </c>
      <c r="D103" s="443"/>
      <c r="E103" s="456"/>
      <c r="F103" s="456"/>
      <c r="G103" s="456"/>
      <c r="H103" s="457"/>
      <c r="I103" s="466"/>
      <c r="J103" s="456"/>
      <c r="K103" s="456"/>
      <c r="L103" s="456"/>
      <c r="M103" s="456"/>
      <c r="N103" s="456"/>
      <c r="O103" s="456"/>
      <c r="P103" s="456"/>
      <c r="Q103" s="456"/>
      <c r="R103" s="456"/>
      <c r="S103" s="456"/>
      <c r="T103" s="456"/>
      <c r="U103" s="456"/>
      <c r="V103" s="456"/>
      <c r="W103" s="456"/>
      <c r="X103" s="456"/>
      <c r="Y103" s="456"/>
      <c r="Z103" s="456"/>
      <c r="AA103" s="456"/>
      <c r="AB103" s="457"/>
    </row>
    <row r="104" spans="1:28">
      <c r="A104" s="442" t="s">
        <v>479</v>
      </c>
      <c r="B104" s="439"/>
      <c r="C104" s="440">
        <v>96</v>
      </c>
      <c r="D104" s="443"/>
      <c r="E104" s="456"/>
      <c r="F104" s="456"/>
      <c r="G104" s="456"/>
      <c r="H104" s="457"/>
      <c r="I104" s="466"/>
      <c r="J104" s="456"/>
      <c r="K104" s="456"/>
      <c r="L104" s="456"/>
      <c r="M104" s="456"/>
      <c r="N104" s="456"/>
      <c r="O104" s="456"/>
      <c r="P104" s="456"/>
      <c r="Q104" s="456"/>
      <c r="R104" s="456"/>
      <c r="S104" s="456"/>
      <c r="T104" s="456"/>
      <c r="U104" s="456"/>
      <c r="V104" s="456"/>
      <c r="W104" s="456"/>
      <c r="X104" s="456"/>
      <c r="Y104" s="456"/>
      <c r="Z104" s="456"/>
      <c r="AA104" s="456"/>
      <c r="AB104" s="457"/>
    </row>
    <row r="105" spans="1:28">
      <c r="A105" s="442" t="s">
        <v>480</v>
      </c>
      <c r="B105" s="439"/>
      <c r="C105" s="440">
        <v>97</v>
      </c>
      <c r="D105" s="443"/>
      <c r="E105" s="456"/>
      <c r="F105" s="456"/>
      <c r="G105" s="456"/>
      <c r="H105" s="457"/>
      <c r="I105" s="466"/>
      <c r="J105" s="456"/>
      <c r="K105" s="456"/>
      <c r="L105" s="456"/>
      <c r="M105" s="456"/>
      <c r="N105" s="456"/>
      <c r="O105" s="456"/>
      <c r="P105" s="456"/>
      <c r="Q105" s="456"/>
      <c r="R105" s="456"/>
      <c r="S105" s="456"/>
      <c r="T105" s="456"/>
      <c r="U105" s="456"/>
      <c r="V105" s="456"/>
      <c r="W105" s="456"/>
      <c r="X105" s="456"/>
      <c r="Y105" s="456"/>
      <c r="Z105" s="456"/>
      <c r="AA105" s="456"/>
      <c r="AB105" s="457"/>
    </row>
    <row r="106" spans="1:28">
      <c r="A106" s="442" t="s">
        <v>481</v>
      </c>
      <c r="B106" s="439"/>
      <c r="C106" s="440">
        <v>98</v>
      </c>
      <c r="D106" s="443"/>
      <c r="E106" s="456"/>
      <c r="F106" s="456"/>
      <c r="G106" s="456"/>
      <c r="H106" s="457"/>
      <c r="I106" s="466"/>
      <c r="J106" s="456"/>
      <c r="K106" s="456"/>
      <c r="L106" s="456"/>
      <c r="M106" s="456"/>
      <c r="N106" s="456"/>
      <c r="O106" s="456"/>
      <c r="P106" s="456"/>
      <c r="Q106" s="456"/>
      <c r="R106" s="456"/>
      <c r="S106" s="456"/>
      <c r="T106" s="456"/>
      <c r="U106" s="456"/>
      <c r="V106" s="456"/>
      <c r="W106" s="456"/>
      <c r="X106" s="456"/>
      <c r="Y106" s="456"/>
      <c r="Z106" s="456"/>
      <c r="AA106" s="456"/>
      <c r="AB106" s="457"/>
    </row>
    <row r="107" spans="1:28">
      <c r="A107" s="442" t="s">
        <v>482</v>
      </c>
      <c r="B107" s="439"/>
      <c r="C107" s="440">
        <v>99</v>
      </c>
      <c r="D107" s="443"/>
      <c r="E107" s="456"/>
      <c r="F107" s="456"/>
      <c r="G107" s="456"/>
      <c r="H107" s="457"/>
      <c r="I107" s="466"/>
      <c r="J107" s="456"/>
      <c r="K107" s="456"/>
      <c r="L107" s="456"/>
      <c r="M107" s="456"/>
      <c r="N107" s="456"/>
      <c r="O107" s="456"/>
      <c r="P107" s="456"/>
      <c r="Q107" s="456"/>
      <c r="R107" s="456"/>
      <c r="S107" s="456"/>
      <c r="T107" s="456"/>
      <c r="U107" s="456"/>
      <c r="V107" s="456"/>
      <c r="W107" s="456"/>
      <c r="X107" s="456"/>
      <c r="Y107" s="456"/>
      <c r="Z107" s="456"/>
      <c r="AA107" s="456"/>
      <c r="AB107" s="457"/>
    </row>
    <row r="108" spans="1:28">
      <c r="A108" s="442" t="s">
        <v>483</v>
      </c>
      <c r="B108" s="439"/>
      <c r="C108" s="440">
        <v>100</v>
      </c>
      <c r="D108" s="443"/>
      <c r="E108" s="456"/>
      <c r="F108" s="456"/>
      <c r="G108" s="456"/>
      <c r="H108" s="457"/>
      <c r="I108" s="466"/>
      <c r="J108" s="456"/>
      <c r="K108" s="456"/>
      <c r="L108" s="456"/>
      <c r="M108" s="456"/>
      <c r="N108" s="456"/>
      <c r="O108" s="456"/>
      <c r="P108" s="456"/>
      <c r="Q108" s="456"/>
      <c r="R108" s="456"/>
      <c r="S108" s="456"/>
      <c r="T108" s="456"/>
      <c r="U108" s="456"/>
      <c r="V108" s="456"/>
      <c r="W108" s="456"/>
      <c r="X108" s="456"/>
      <c r="Y108" s="456"/>
      <c r="Z108" s="456"/>
      <c r="AA108" s="456"/>
      <c r="AB108" s="457"/>
    </row>
    <row r="109" spans="1:28">
      <c r="A109" s="442" t="s">
        <v>484</v>
      </c>
      <c r="B109" s="439"/>
      <c r="C109" s="440">
        <v>101</v>
      </c>
      <c r="D109" s="443"/>
      <c r="E109" s="456"/>
      <c r="F109" s="456"/>
      <c r="G109" s="456"/>
      <c r="H109" s="457"/>
      <c r="I109" s="466"/>
      <c r="J109" s="456"/>
      <c r="K109" s="456"/>
      <c r="L109" s="456"/>
      <c r="M109" s="456"/>
      <c r="N109" s="456"/>
      <c r="O109" s="456"/>
      <c r="P109" s="456"/>
      <c r="Q109" s="456"/>
      <c r="R109" s="456"/>
      <c r="S109" s="456"/>
      <c r="T109" s="456"/>
      <c r="U109" s="456"/>
      <c r="V109" s="456"/>
      <c r="W109" s="456"/>
      <c r="X109" s="456"/>
      <c r="Y109" s="456"/>
      <c r="Z109" s="456"/>
      <c r="AA109" s="456"/>
      <c r="AB109" s="457"/>
    </row>
    <row r="110" spans="1:28">
      <c r="A110" s="442" t="s">
        <v>485</v>
      </c>
      <c r="B110" s="439"/>
      <c r="C110" s="440">
        <v>102</v>
      </c>
      <c r="D110" s="443"/>
      <c r="E110" s="456"/>
      <c r="F110" s="456"/>
      <c r="G110" s="456"/>
      <c r="H110" s="457"/>
      <c r="I110" s="466"/>
      <c r="J110" s="456"/>
      <c r="K110" s="456"/>
      <c r="L110" s="456"/>
      <c r="M110" s="456"/>
      <c r="N110" s="456"/>
      <c r="O110" s="456"/>
      <c r="P110" s="456"/>
      <c r="Q110" s="456"/>
      <c r="R110" s="456"/>
      <c r="S110" s="456"/>
      <c r="T110" s="456"/>
      <c r="U110" s="456"/>
      <c r="V110" s="456"/>
      <c r="W110" s="456"/>
      <c r="X110" s="456"/>
      <c r="Y110" s="456"/>
      <c r="Z110" s="456"/>
      <c r="AA110" s="456"/>
      <c r="AB110" s="457"/>
    </row>
    <row r="111" spans="1:28">
      <c r="A111" s="442" t="s">
        <v>486</v>
      </c>
      <c r="B111" s="439"/>
      <c r="C111" s="440">
        <v>103</v>
      </c>
      <c r="D111" s="443"/>
      <c r="E111" s="456"/>
      <c r="F111" s="456"/>
      <c r="G111" s="456"/>
      <c r="H111" s="457"/>
      <c r="I111" s="466"/>
      <c r="J111" s="456"/>
      <c r="K111" s="456"/>
      <c r="L111" s="456"/>
      <c r="M111" s="456"/>
      <c r="N111" s="456"/>
      <c r="O111" s="456"/>
      <c r="P111" s="456"/>
      <c r="Q111" s="456"/>
      <c r="R111" s="456"/>
      <c r="S111" s="456"/>
      <c r="T111" s="456"/>
      <c r="U111" s="456"/>
      <c r="V111" s="456"/>
      <c r="W111" s="456"/>
      <c r="X111" s="456"/>
      <c r="Y111" s="456"/>
      <c r="Z111" s="456"/>
      <c r="AA111" s="456"/>
      <c r="AB111" s="457"/>
    </row>
    <row r="112" spans="1:28">
      <c r="A112" s="442" t="s">
        <v>487</v>
      </c>
      <c r="B112" s="439"/>
      <c r="C112" s="440">
        <v>104</v>
      </c>
      <c r="D112" s="443"/>
      <c r="E112" s="456"/>
      <c r="F112" s="456"/>
      <c r="G112" s="456"/>
      <c r="H112" s="457"/>
      <c r="I112" s="466"/>
      <c r="J112" s="456"/>
      <c r="K112" s="456"/>
      <c r="L112" s="456"/>
      <c r="M112" s="456"/>
      <c r="N112" s="456"/>
      <c r="O112" s="456"/>
      <c r="P112" s="456"/>
      <c r="Q112" s="456"/>
      <c r="R112" s="456"/>
      <c r="S112" s="456"/>
      <c r="T112" s="456"/>
      <c r="U112" s="456"/>
      <c r="V112" s="456"/>
      <c r="W112" s="456"/>
      <c r="X112" s="456"/>
      <c r="Y112" s="456"/>
      <c r="Z112" s="456"/>
      <c r="AA112" s="456"/>
      <c r="AB112" s="457"/>
    </row>
    <row r="113" spans="1:28">
      <c r="A113" s="442" t="s">
        <v>488</v>
      </c>
      <c r="B113" s="439"/>
      <c r="C113" s="440">
        <v>105</v>
      </c>
      <c r="D113" s="443"/>
      <c r="E113" s="456"/>
      <c r="F113" s="456"/>
      <c r="G113" s="456"/>
      <c r="H113" s="457"/>
      <c r="I113" s="466"/>
      <c r="J113" s="456"/>
      <c r="K113" s="456"/>
      <c r="L113" s="456"/>
      <c r="M113" s="456"/>
      <c r="N113" s="456"/>
      <c r="O113" s="456"/>
      <c r="P113" s="456"/>
      <c r="Q113" s="456"/>
      <c r="R113" s="456"/>
      <c r="S113" s="456"/>
      <c r="T113" s="456"/>
      <c r="U113" s="456"/>
      <c r="V113" s="456"/>
      <c r="W113" s="456"/>
      <c r="X113" s="456"/>
      <c r="Y113" s="456"/>
      <c r="Z113" s="456"/>
      <c r="AA113" s="456"/>
      <c r="AB113" s="457"/>
    </row>
    <row r="114" spans="1:28">
      <c r="A114" s="442" t="s">
        <v>489</v>
      </c>
      <c r="B114" s="439"/>
      <c r="C114" s="440">
        <v>106</v>
      </c>
      <c r="D114" s="443"/>
      <c r="E114" s="456"/>
      <c r="F114" s="456"/>
      <c r="G114" s="456"/>
      <c r="H114" s="457"/>
      <c r="I114" s="466"/>
      <c r="J114" s="456"/>
      <c r="K114" s="456"/>
      <c r="L114" s="456"/>
      <c r="M114" s="456"/>
      <c r="N114" s="456"/>
      <c r="O114" s="456"/>
      <c r="P114" s="456"/>
      <c r="Q114" s="456"/>
      <c r="R114" s="456"/>
      <c r="S114" s="456"/>
      <c r="T114" s="456"/>
      <c r="U114" s="456"/>
      <c r="V114" s="456"/>
      <c r="W114" s="456"/>
      <c r="X114" s="456"/>
      <c r="Y114" s="456"/>
      <c r="Z114" s="456"/>
      <c r="AA114" s="456"/>
      <c r="AB114" s="457"/>
    </row>
    <row r="115" spans="1:28">
      <c r="A115" s="442" t="s">
        <v>490</v>
      </c>
      <c r="B115" s="439"/>
      <c r="C115" s="440">
        <v>107</v>
      </c>
      <c r="D115" s="443"/>
      <c r="E115" s="456"/>
      <c r="F115" s="456"/>
      <c r="G115" s="456"/>
      <c r="H115" s="457"/>
      <c r="I115" s="466"/>
      <c r="J115" s="456"/>
      <c r="K115" s="456"/>
      <c r="L115" s="456"/>
      <c r="M115" s="456"/>
      <c r="N115" s="456"/>
      <c r="O115" s="456"/>
      <c r="P115" s="456"/>
      <c r="Q115" s="456"/>
      <c r="R115" s="456"/>
      <c r="S115" s="456"/>
      <c r="T115" s="456"/>
      <c r="U115" s="456"/>
      <c r="V115" s="456"/>
      <c r="W115" s="456"/>
      <c r="X115" s="456"/>
      <c r="Y115" s="456"/>
      <c r="Z115" s="456"/>
      <c r="AA115" s="456"/>
      <c r="AB115" s="457"/>
    </row>
    <row r="116" spans="1:28">
      <c r="A116" s="442" t="s">
        <v>491</v>
      </c>
      <c r="B116" s="439"/>
      <c r="C116" s="440">
        <v>108</v>
      </c>
      <c r="D116" s="443"/>
      <c r="E116" s="456"/>
      <c r="F116" s="456"/>
      <c r="G116" s="456"/>
      <c r="H116" s="457"/>
      <c r="I116" s="466"/>
      <c r="J116" s="456"/>
      <c r="K116" s="456"/>
      <c r="L116" s="456"/>
      <c r="M116" s="456"/>
      <c r="N116" s="456"/>
      <c r="O116" s="456"/>
      <c r="P116" s="456"/>
      <c r="Q116" s="456"/>
      <c r="R116" s="456"/>
      <c r="S116" s="456"/>
      <c r="T116" s="456"/>
      <c r="U116" s="456"/>
      <c r="V116" s="456"/>
      <c r="W116" s="456"/>
      <c r="X116" s="456"/>
      <c r="Y116" s="456"/>
      <c r="Z116" s="456"/>
      <c r="AA116" s="456"/>
      <c r="AB116" s="457"/>
    </row>
    <row r="117" spans="1:28">
      <c r="A117" s="442" t="s">
        <v>492</v>
      </c>
      <c r="B117" s="439"/>
      <c r="C117" s="440">
        <v>109</v>
      </c>
      <c r="D117" s="443"/>
      <c r="E117" s="456"/>
      <c r="F117" s="456"/>
      <c r="G117" s="456"/>
      <c r="H117" s="457"/>
      <c r="I117" s="466"/>
      <c r="J117" s="456"/>
      <c r="K117" s="456"/>
      <c r="L117" s="456"/>
      <c r="M117" s="456"/>
      <c r="N117" s="456"/>
      <c r="O117" s="456"/>
      <c r="P117" s="456"/>
      <c r="Q117" s="456"/>
      <c r="R117" s="456"/>
      <c r="S117" s="456"/>
      <c r="T117" s="456"/>
      <c r="U117" s="456"/>
      <c r="V117" s="456"/>
      <c r="W117" s="456"/>
      <c r="X117" s="456"/>
      <c r="Y117" s="456"/>
      <c r="Z117" s="456"/>
      <c r="AA117" s="456"/>
      <c r="AB117" s="457"/>
    </row>
    <row r="118" spans="1:28">
      <c r="A118" s="442" t="s">
        <v>493</v>
      </c>
      <c r="B118" s="439"/>
      <c r="C118" s="440">
        <v>110</v>
      </c>
      <c r="D118" s="443"/>
      <c r="E118" s="456"/>
      <c r="F118" s="456"/>
      <c r="G118" s="456"/>
      <c r="H118" s="457"/>
      <c r="I118" s="466"/>
      <c r="J118" s="456"/>
      <c r="K118" s="456"/>
      <c r="L118" s="456"/>
      <c r="M118" s="456"/>
      <c r="N118" s="456"/>
      <c r="O118" s="456"/>
      <c r="P118" s="456"/>
      <c r="Q118" s="456"/>
      <c r="R118" s="456"/>
      <c r="S118" s="456"/>
      <c r="T118" s="456"/>
      <c r="U118" s="456"/>
      <c r="V118" s="456"/>
      <c r="W118" s="456"/>
      <c r="X118" s="456"/>
      <c r="Y118" s="456"/>
      <c r="Z118" s="456"/>
      <c r="AA118" s="456"/>
      <c r="AB118" s="457"/>
    </row>
    <row r="119" spans="1:28">
      <c r="A119" s="442" t="s">
        <v>494</v>
      </c>
      <c r="B119" s="439"/>
      <c r="C119" s="440">
        <v>111</v>
      </c>
      <c r="D119" s="443"/>
      <c r="E119" s="456"/>
      <c r="F119" s="456"/>
      <c r="G119" s="456"/>
      <c r="H119" s="457"/>
      <c r="I119" s="466"/>
      <c r="J119" s="456"/>
      <c r="K119" s="456"/>
      <c r="L119" s="456"/>
      <c r="M119" s="456"/>
      <c r="N119" s="456"/>
      <c r="O119" s="456"/>
      <c r="P119" s="456"/>
      <c r="Q119" s="456"/>
      <c r="R119" s="456"/>
      <c r="S119" s="456"/>
      <c r="T119" s="456"/>
      <c r="U119" s="456"/>
      <c r="V119" s="456"/>
      <c r="W119" s="456"/>
      <c r="X119" s="456"/>
      <c r="Y119" s="456"/>
      <c r="Z119" s="456"/>
      <c r="AA119" s="456"/>
      <c r="AB119" s="457"/>
    </row>
    <row r="120" spans="1:28">
      <c r="A120" s="442" t="s">
        <v>495</v>
      </c>
      <c r="B120" s="439"/>
      <c r="C120" s="440">
        <v>112</v>
      </c>
      <c r="D120" s="443"/>
      <c r="E120" s="456"/>
      <c r="F120" s="456"/>
      <c r="G120" s="456"/>
      <c r="H120" s="457"/>
      <c r="I120" s="466"/>
      <c r="J120" s="456"/>
      <c r="K120" s="456"/>
      <c r="L120" s="456"/>
      <c r="M120" s="456"/>
      <c r="N120" s="456"/>
      <c r="O120" s="456"/>
      <c r="P120" s="456"/>
      <c r="Q120" s="456"/>
      <c r="R120" s="456"/>
      <c r="S120" s="456"/>
      <c r="T120" s="456"/>
      <c r="U120" s="456"/>
      <c r="V120" s="456"/>
      <c r="W120" s="456"/>
      <c r="X120" s="456"/>
      <c r="Y120" s="456"/>
      <c r="Z120" s="456"/>
      <c r="AA120" s="456"/>
      <c r="AB120" s="457"/>
    </row>
    <row r="121" spans="1:28">
      <c r="A121" s="442" t="s">
        <v>496</v>
      </c>
      <c r="B121" s="439"/>
      <c r="C121" s="440">
        <v>113</v>
      </c>
      <c r="D121" s="443"/>
      <c r="E121" s="456"/>
      <c r="F121" s="456"/>
      <c r="G121" s="456"/>
      <c r="H121" s="457"/>
      <c r="I121" s="466"/>
      <c r="J121" s="456"/>
      <c r="K121" s="456"/>
      <c r="L121" s="456"/>
      <c r="M121" s="456"/>
      <c r="N121" s="456"/>
      <c r="O121" s="456"/>
      <c r="P121" s="456"/>
      <c r="Q121" s="456"/>
      <c r="R121" s="456"/>
      <c r="S121" s="456"/>
      <c r="T121" s="456"/>
      <c r="U121" s="456"/>
      <c r="V121" s="456"/>
      <c r="W121" s="456"/>
      <c r="X121" s="456"/>
      <c r="Y121" s="456"/>
      <c r="Z121" s="456"/>
      <c r="AA121" s="456"/>
      <c r="AB121" s="457"/>
    </row>
    <row r="122" spans="1:28">
      <c r="A122" s="442" t="s">
        <v>497</v>
      </c>
      <c r="B122" s="439"/>
      <c r="C122" s="440">
        <v>114</v>
      </c>
      <c r="D122" s="443"/>
      <c r="E122" s="456"/>
      <c r="F122" s="456"/>
      <c r="G122" s="456"/>
      <c r="H122" s="457"/>
      <c r="I122" s="466"/>
      <c r="J122" s="456"/>
      <c r="K122" s="456"/>
      <c r="L122" s="456"/>
      <c r="M122" s="456"/>
      <c r="N122" s="456"/>
      <c r="O122" s="456"/>
      <c r="P122" s="456"/>
      <c r="Q122" s="456"/>
      <c r="R122" s="456"/>
      <c r="S122" s="456"/>
      <c r="T122" s="456"/>
      <c r="U122" s="456"/>
      <c r="V122" s="456"/>
      <c r="W122" s="456"/>
      <c r="X122" s="456"/>
      <c r="Y122" s="456"/>
      <c r="Z122" s="456"/>
      <c r="AA122" s="456"/>
      <c r="AB122" s="457"/>
    </row>
    <row r="123" spans="1:28">
      <c r="A123" s="442" t="s">
        <v>498</v>
      </c>
      <c r="B123" s="439"/>
      <c r="C123" s="440">
        <v>115</v>
      </c>
      <c r="D123" s="443"/>
      <c r="E123" s="456"/>
      <c r="F123" s="456"/>
      <c r="G123" s="456"/>
      <c r="H123" s="457"/>
      <c r="I123" s="466"/>
      <c r="J123" s="456"/>
      <c r="K123" s="456"/>
      <c r="L123" s="456"/>
      <c r="M123" s="456"/>
      <c r="N123" s="456"/>
      <c r="O123" s="456"/>
      <c r="P123" s="456"/>
      <c r="Q123" s="456"/>
      <c r="R123" s="456"/>
      <c r="S123" s="456"/>
      <c r="T123" s="456"/>
      <c r="U123" s="456"/>
      <c r="V123" s="456"/>
      <c r="W123" s="456"/>
      <c r="X123" s="456"/>
      <c r="Y123" s="456"/>
      <c r="Z123" s="456"/>
      <c r="AA123" s="456"/>
      <c r="AB123" s="457"/>
    </row>
    <row r="124" spans="1:28">
      <c r="A124" s="442" t="s">
        <v>499</v>
      </c>
      <c r="B124" s="439"/>
      <c r="C124" s="440">
        <v>116</v>
      </c>
      <c r="D124" s="443"/>
      <c r="E124" s="456"/>
      <c r="F124" s="456"/>
      <c r="G124" s="456"/>
      <c r="H124" s="457"/>
      <c r="I124" s="466"/>
      <c r="J124" s="456"/>
      <c r="K124" s="456"/>
      <c r="L124" s="456"/>
      <c r="M124" s="456"/>
      <c r="N124" s="456"/>
      <c r="O124" s="456"/>
      <c r="P124" s="456"/>
      <c r="Q124" s="456"/>
      <c r="R124" s="456"/>
      <c r="S124" s="456"/>
      <c r="T124" s="456"/>
      <c r="U124" s="456"/>
      <c r="V124" s="456"/>
      <c r="W124" s="456"/>
      <c r="X124" s="456"/>
      <c r="Y124" s="456"/>
      <c r="Z124" s="456"/>
      <c r="AA124" s="456"/>
      <c r="AB124" s="457"/>
    </row>
    <row r="125" spans="1:28">
      <c r="A125" s="442" t="s">
        <v>500</v>
      </c>
      <c r="B125" s="439"/>
      <c r="C125" s="440">
        <v>117</v>
      </c>
      <c r="D125" s="443"/>
      <c r="E125" s="456"/>
      <c r="F125" s="456"/>
      <c r="G125" s="456"/>
      <c r="H125" s="457"/>
      <c r="I125" s="466"/>
      <c r="J125" s="456"/>
      <c r="K125" s="456"/>
      <c r="L125" s="456"/>
      <c r="M125" s="456"/>
      <c r="N125" s="456"/>
      <c r="O125" s="456"/>
      <c r="P125" s="456"/>
      <c r="Q125" s="456"/>
      <c r="R125" s="456"/>
      <c r="S125" s="456"/>
      <c r="T125" s="456"/>
      <c r="U125" s="456"/>
      <c r="V125" s="456"/>
      <c r="W125" s="456"/>
      <c r="X125" s="456"/>
      <c r="Y125" s="456"/>
      <c r="Z125" s="456"/>
      <c r="AA125" s="456"/>
      <c r="AB125" s="457"/>
    </row>
    <row r="126" spans="1:28">
      <c r="A126" s="442" t="s">
        <v>501</v>
      </c>
      <c r="B126" s="439"/>
      <c r="C126" s="440">
        <v>118</v>
      </c>
      <c r="D126" s="443"/>
      <c r="E126" s="456"/>
      <c r="F126" s="456"/>
      <c r="G126" s="456"/>
      <c r="H126" s="457"/>
      <c r="I126" s="466"/>
      <c r="J126" s="456"/>
      <c r="K126" s="456"/>
      <c r="L126" s="456"/>
      <c r="M126" s="456"/>
      <c r="N126" s="456"/>
      <c r="O126" s="456"/>
      <c r="P126" s="456"/>
      <c r="Q126" s="456"/>
      <c r="R126" s="456"/>
      <c r="S126" s="456"/>
      <c r="T126" s="456"/>
      <c r="U126" s="456"/>
      <c r="V126" s="456"/>
      <c r="W126" s="456"/>
      <c r="X126" s="456"/>
      <c r="Y126" s="456"/>
      <c r="Z126" s="456"/>
      <c r="AA126" s="456"/>
      <c r="AB126" s="457"/>
    </row>
    <row r="127" spans="1:28">
      <c r="A127" s="442" t="s">
        <v>502</v>
      </c>
      <c r="B127" s="439"/>
      <c r="C127" s="440">
        <v>119</v>
      </c>
      <c r="D127" s="443"/>
      <c r="E127" s="456"/>
      <c r="F127" s="456"/>
      <c r="G127" s="456"/>
      <c r="H127" s="457"/>
      <c r="I127" s="466"/>
      <c r="J127" s="456"/>
      <c r="K127" s="456"/>
      <c r="L127" s="456"/>
      <c r="M127" s="456"/>
      <c r="N127" s="456"/>
      <c r="O127" s="456"/>
      <c r="P127" s="456"/>
      <c r="Q127" s="456"/>
      <c r="R127" s="456"/>
      <c r="S127" s="456"/>
      <c r="T127" s="456"/>
      <c r="U127" s="456"/>
      <c r="V127" s="456"/>
      <c r="W127" s="456"/>
      <c r="X127" s="456"/>
      <c r="Y127" s="456"/>
      <c r="Z127" s="456"/>
      <c r="AA127" s="456"/>
      <c r="AB127" s="457"/>
    </row>
    <row r="128" spans="1:28">
      <c r="A128" s="442" t="s">
        <v>503</v>
      </c>
      <c r="B128" s="439"/>
      <c r="C128" s="440">
        <v>120</v>
      </c>
      <c r="D128" s="443"/>
      <c r="E128" s="456"/>
      <c r="F128" s="456"/>
      <c r="G128" s="456"/>
      <c r="H128" s="457"/>
      <c r="I128" s="466"/>
      <c r="J128" s="456"/>
      <c r="K128" s="456"/>
      <c r="L128" s="456"/>
      <c r="M128" s="456"/>
      <c r="N128" s="456"/>
      <c r="O128" s="456"/>
      <c r="P128" s="456"/>
      <c r="Q128" s="456"/>
      <c r="R128" s="456"/>
      <c r="S128" s="456"/>
      <c r="T128" s="456"/>
      <c r="U128" s="456"/>
      <c r="V128" s="456"/>
      <c r="W128" s="456"/>
      <c r="X128" s="456"/>
      <c r="Y128" s="456"/>
      <c r="Z128" s="456"/>
      <c r="AA128" s="456"/>
      <c r="AB128" s="457"/>
    </row>
    <row r="129" spans="1:28">
      <c r="A129" s="442" t="s">
        <v>504</v>
      </c>
      <c r="B129" s="439"/>
      <c r="C129" s="440">
        <v>121</v>
      </c>
      <c r="D129" s="443"/>
      <c r="E129" s="456"/>
      <c r="F129" s="456"/>
      <c r="G129" s="456"/>
      <c r="H129" s="457"/>
      <c r="I129" s="466"/>
      <c r="J129" s="456"/>
      <c r="K129" s="456"/>
      <c r="L129" s="456"/>
      <c r="M129" s="456"/>
      <c r="N129" s="456"/>
      <c r="O129" s="456"/>
      <c r="P129" s="456"/>
      <c r="Q129" s="456"/>
      <c r="R129" s="456"/>
      <c r="S129" s="456"/>
      <c r="T129" s="456"/>
      <c r="U129" s="456"/>
      <c r="V129" s="456"/>
      <c r="W129" s="456"/>
      <c r="X129" s="456"/>
      <c r="Y129" s="456"/>
      <c r="Z129" s="456"/>
      <c r="AA129" s="456"/>
      <c r="AB129" s="457"/>
    </row>
    <row r="130" spans="1:28">
      <c r="A130" s="442" t="s">
        <v>505</v>
      </c>
      <c r="B130" s="439"/>
      <c r="C130" s="440">
        <v>122</v>
      </c>
      <c r="D130" s="443"/>
      <c r="E130" s="456"/>
      <c r="F130" s="456"/>
      <c r="G130" s="456"/>
      <c r="H130" s="457"/>
      <c r="I130" s="466"/>
      <c r="J130" s="456"/>
      <c r="K130" s="456"/>
      <c r="L130" s="456"/>
      <c r="M130" s="456"/>
      <c r="N130" s="456"/>
      <c r="O130" s="456"/>
      <c r="P130" s="456"/>
      <c r="Q130" s="456"/>
      <c r="R130" s="456"/>
      <c r="S130" s="456"/>
      <c r="T130" s="456"/>
      <c r="U130" s="456"/>
      <c r="V130" s="456"/>
      <c r="W130" s="456"/>
      <c r="X130" s="456"/>
      <c r="Y130" s="456"/>
      <c r="Z130" s="456"/>
      <c r="AA130" s="456"/>
      <c r="AB130" s="457"/>
    </row>
    <row r="131" spans="1:28">
      <c r="A131" s="442" t="s">
        <v>506</v>
      </c>
      <c r="B131" s="439"/>
      <c r="C131" s="440">
        <v>123</v>
      </c>
      <c r="D131" s="443"/>
      <c r="E131" s="456"/>
      <c r="F131" s="456"/>
      <c r="G131" s="456"/>
      <c r="H131" s="457"/>
      <c r="I131" s="466"/>
      <c r="J131" s="456"/>
      <c r="K131" s="456"/>
      <c r="L131" s="456"/>
      <c r="M131" s="456"/>
      <c r="N131" s="456"/>
      <c r="O131" s="456"/>
      <c r="P131" s="456"/>
      <c r="Q131" s="456"/>
      <c r="R131" s="456"/>
      <c r="S131" s="456"/>
      <c r="T131" s="456"/>
      <c r="U131" s="456"/>
      <c r="V131" s="456"/>
      <c r="W131" s="456"/>
      <c r="X131" s="456"/>
      <c r="Y131" s="456"/>
      <c r="Z131" s="456"/>
      <c r="AA131" s="456"/>
      <c r="AB131" s="457"/>
    </row>
    <row r="132" spans="1:28">
      <c r="A132" s="442" t="s">
        <v>507</v>
      </c>
      <c r="B132" s="439"/>
      <c r="C132" s="440">
        <v>124</v>
      </c>
      <c r="D132" s="443"/>
      <c r="E132" s="456"/>
      <c r="F132" s="456"/>
      <c r="G132" s="456"/>
      <c r="H132" s="457"/>
      <c r="I132" s="466"/>
      <c r="J132" s="456"/>
      <c r="K132" s="456"/>
      <c r="L132" s="456"/>
      <c r="M132" s="456"/>
      <c r="N132" s="456"/>
      <c r="O132" s="456"/>
      <c r="P132" s="456"/>
      <c r="Q132" s="456"/>
      <c r="R132" s="456"/>
      <c r="S132" s="456"/>
      <c r="T132" s="456"/>
      <c r="U132" s="456"/>
      <c r="V132" s="456"/>
      <c r="W132" s="456"/>
      <c r="X132" s="456"/>
      <c r="Y132" s="456"/>
      <c r="Z132" s="456"/>
      <c r="AA132" s="456"/>
      <c r="AB132" s="457"/>
    </row>
    <row r="133" spans="1:28">
      <c r="A133" s="442" t="s">
        <v>508</v>
      </c>
      <c r="B133" s="439"/>
      <c r="C133" s="440">
        <v>125</v>
      </c>
      <c r="D133" s="443"/>
      <c r="E133" s="456"/>
      <c r="F133" s="456"/>
      <c r="G133" s="456"/>
      <c r="H133" s="457"/>
      <c r="I133" s="466"/>
      <c r="J133" s="456"/>
      <c r="K133" s="456"/>
      <c r="L133" s="456"/>
      <c r="M133" s="456"/>
      <c r="N133" s="456"/>
      <c r="O133" s="456"/>
      <c r="P133" s="456"/>
      <c r="Q133" s="456"/>
      <c r="R133" s="456"/>
      <c r="S133" s="456"/>
      <c r="T133" s="456"/>
      <c r="U133" s="456"/>
      <c r="V133" s="456"/>
      <c r="W133" s="456"/>
      <c r="X133" s="456"/>
      <c r="Y133" s="456"/>
      <c r="Z133" s="456"/>
      <c r="AA133" s="456"/>
      <c r="AB133" s="457"/>
    </row>
    <row r="134" spans="1:28">
      <c r="A134" s="442" t="s">
        <v>509</v>
      </c>
      <c r="B134" s="439"/>
      <c r="C134" s="440">
        <v>126</v>
      </c>
      <c r="D134" s="443"/>
      <c r="E134" s="456"/>
      <c r="F134" s="456"/>
      <c r="G134" s="456"/>
      <c r="H134" s="457"/>
      <c r="I134" s="466"/>
      <c r="J134" s="456"/>
      <c r="K134" s="456"/>
      <c r="L134" s="456"/>
      <c r="M134" s="456"/>
      <c r="N134" s="456"/>
      <c r="O134" s="456"/>
      <c r="P134" s="456"/>
      <c r="Q134" s="456"/>
      <c r="R134" s="456"/>
      <c r="S134" s="456"/>
      <c r="T134" s="456"/>
      <c r="U134" s="456"/>
      <c r="V134" s="456"/>
      <c r="W134" s="456"/>
      <c r="X134" s="456"/>
      <c r="Y134" s="456"/>
      <c r="Z134" s="456"/>
      <c r="AA134" s="456"/>
      <c r="AB134" s="457"/>
    </row>
    <row r="135" spans="1:28">
      <c r="A135" s="442" t="s">
        <v>510</v>
      </c>
      <c r="B135" s="439"/>
      <c r="C135" s="440">
        <v>127</v>
      </c>
      <c r="D135" s="443"/>
      <c r="E135" s="456"/>
      <c r="F135" s="456"/>
      <c r="G135" s="456"/>
      <c r="H135" s="457"/>
      <c r="I135" s="466"/>
      <c r="J135" s="456"/>
      <c r="K135" s="456"/>
      <c r="L135" s="456"/>
      <c r="M135" s="456"/>
      <c r="N135" s="456"/>
      <c r="O135" s="456"/>
      <c r="P135" s="456"/>
      <c r="Q135" s="456"/>
      <c r="R135" s="456"/>
      <c r="S135" s="456"/>
      <c r="T135" s="456"/>
      <c r="U135" s="456"/>
      <c r="V135" s="456"/>
      <c r="W135" s="456"/>
      <c r="X135" s="456"/>
      <c r="Y135" s="456"/>
      <c r="Z135" s="456"/>
      <c r="AA135" s="456"/>
      <c r="AB135" s="457"/>
    </row>
    <row r="136" spans="1:28">
      <c r="A136" s="442" t="s">
        <v>511</v>
      </c>
      <c r="B136" s="439"/>
      <c r="C136" s="440">
        <v>128</v>
      </c>
      <c r="D136" s="443"/>
      <c r="E136" s="456"/>
      <c r="F136" s="456"/>
      <c r="G136" s="456"/>
      <c r="H136" s="457"/>
      <c r="I136" s="466"/>
      <c r="J136" s="456"/>
      <c r="K136" s="456"/>
      <c r="L136" s="456"/>
      <c r="M136" s="456"/>
      <c r="N136" s="456"/>
      <c r="O136" s="456"/>
      <c r="P136" s="456"/>
      <c r="Q136" s="456"/>
      <c r="R136" s="456"/>
      <c r="S136" s="456"/>
      <c r="T136" s="456"/>
      <c r="U136" s="456"/>
      <c r="V136" s="456"/>
      <c r="W136" s="456"/>
      <c r="X136" s="456"/>
      <c r="Y136" s="456"/>
      <c r="Z136" s="456"/>
      <c r="AA136" s="456"/>
      <c r="AB136" s="457"/>
    </row>
    <row r="137" spans="1:28">
      <c r="A137" s="442" t="s">
        <v>512</v>
      </c>
      <c r="B137" s="439"/>
      <c r="C137" s="440">
        <v>129</v>
      </c>
      <c r="D137" s="443"/>
      <c r="E137" s="456"/>
      <c r="F137" s="456"/>
      <c r="G137" s="456"/>
      <c r="H137" s="457"/>
      <c r="I137" s="466"/>
      <c r="J137" s="456"/>
      <c r="K137" s="456"/>
      <c r="L137" s="456"/>
      <c r="M137" s="456"/>
      <c r="N137" s="456"/>
      <c r="O137" s="456"/>
      <c r="P137" s="456"/>
      <c r="Q137" s="456"/>
      <c r="R137" s="456"/>
      <c r="S137" s="456"/>
      <c r="T137" s="456"/>
      <c r="U137" s="456"/>
      <c r="V137" s="456"/>
      <c r="W137" s="456"/>
      <c r="X137" s="456"/>
      <c r="Y137" s="456"/>
      <c r="Z137" s="456"/>
      <c r="AA137" s="456"/>
      <c r="AB137" s="457"/>
    </row>
    <row r="138" spans="1:28">
      <c r="A138" s="442" t="s">
        <v>513</v>
      </c>
      <c r="B138" s="439"/>
      <c r="C138" s="440">
        <v>130</v>
      </c>
      <c r="D138" s="443"/>
      <c r="E138" s="456"/>
      <c r="F138" s="456"/>
      <c r="G138" s="456"/>
      <c r="H138" s="457"/>
      <c r="I138" s="466"/>
      <c r="J138" s="456"/>
      <c r="K138" s="456"/>
      <c r="L138" s="456"/>
      <c r="M138" s="456"/>
      <c r="N138" s="456"/>
      <c r="O138" s="456"/>
      <c r="P138" s="456"/>
      <c r="Q138" s="456"/>
      <c r="R138" s="456"/>
      <c r="S138" s="456"/>
      <c r="T138" s="456"/>
      <c r="U138" s="456"/>
      <c r="V138" s="456"/>
      <c r="W138" s="456"/>
      <c r="X138" s="456"/>
      <c r="Y138" s="456"/>
      <c r="Z138" s="456"/>
      <c r="AA138" s="456"/>
      <c r="AB138" s="457"/>
    </row>
    <row r="139" spans="1:28">
      <c r="A139" s="442" t="s">
        <v>514</v>
      </c>
      <c r="B139" s="439"/>
      <c r="C139" s="440">
        <v>131</v>
      </c>
      <c r="D139" s="443"/>
      <c r="E139" s="456"/>
      <c r="F139" s="456"/>
      <c r="G139" s="456"/>
      <c r="H139" s="457"/>
      <c r="I139" s="466"/>
      <c r="J139" s="456"/>
      <c r="K139" s="456"/>
      <c r="L139" s="456"/>
      <c r="M139" s="456"/>
      <c r="N139" s="456"/>
      <c r="O139" s="456"/>
      <c r="P139" s="456"/>
      <c r="Q139" s="456"/>
      <c r="R139" s="456"/>
      <c r="S139" s="456"/>
      <c r="T139" s="456"/>
      <c r="U139" s="456"/>
      <c r="V139" s="456"/>
      <c r="W139" s="456"/>
      <c r="X139" s="456"/>
      <c r="Y139" s="456"/>
      <c r="Z139" s="456"/>
      <c r="AA139" s="456"/>
      <c r="AB139" s="457"/>
    </row>
    <row r="140" spans="1:28">
      <c r="A140" s="442" t="s">
        <v>515</v>
      </c>
      <c r="B140" s="439"/>
      <c r="C140" s="440">
        <v>132</v>
      </c>
      <c r="D140" s="443"/>
      <c r="E140" s="456"/>
      <c r="F140" s="456"/>
      <c r="G140" s="456"/>
      <c r="H140" s="457"/>
      <c r="I140" s="466"/>
      <c r="J140" s="456"/>
      <c r="K140" s="456"/>
      <c r="L140" s="456"/>
      <c r="M140" s="456"/>
      <c r="N140" s="456"/>
      <c r="O140" s="456"/>
      <c r="P140" s="456"/>
      <c r="Q140" s="456"/>
      <c r="R140" s="456"/>
      <c r="S140" s="456"/>
      <c r="T140" s="456"/>
      <c r="U140" s="456"/>
      <c r="V140" s="456"/>
      <c r="W140" s="456"/>
      <c r="X140" s="456"/>
      <c r="Y140" s="456"/>
      <c r="Z140" s="456"/>
      <c r="AA140" s="456"/>
      <c r="AB140" s="457"/>
    </row>
    <row r="141" spans="1:28">
      <c r="A141" s="442" t="s">
        <v>516</v>
      </c>
      <c r="B141" s="439"/>
      <c r="C141" s="440">
        <v>133</v>
      </c>
      <c r="D141" s="443"/>
      <c r="E141" s="456"/>
      <c r="F141" s="456"/>
      <c r="G141" s="456"/>
      <c r="H141" s="457"/>
      <c r="I141" s="466"/>
      <c r="J141" s="456"/>
      <c r="K141" s="456"/>
      <c r="L141" s="456"/>
      <c r="M141" s="456"/>
      <c r="N141" s="456"/>
      <c r="O141" s="456"/>
      <c r="P141" s="456"/>
      <c r="Q141" s="456"/>
      <c r="R141" s="456"/>
      <c r="S141" s="456"/>
      <c r="T141" s="456"/>
      <c r="U141" s="456"/>
      <c r="V141" s="456"/>
      <c r="W141" s="456"/>
      <c r="X141" s="456"/>
      <c r="Y141" s="456"/>
      <c r="Z141" s="456"/>
      <c r="AA141" s="456"/>
      <c r="AB141" s="457"/>
    </row>
    <row r="142" spans="1:28">
      <c r="A142" s="442" t="s">
        <v>517</v>
      </c>
      <c r="B142" s="439"/>
      <c r="C142" s="440">
        <v>134</v>
      </c>
      <c r="D142" s="443"/>
      <c r="E142" s="456"/>
      <c r="F142" s="456"/>
      <c r="G142" s="456"/>
      <c r="H142" s="457"/>
      <c r="I142" s="466"/>
      <c r="J142" s="456"/>
      <c r="K142" s="456"/>
      <c r="L142" s="456"/>
      <c r="M142" s="456"/>
      <c r="N142" s="456"/>
      <c r="O142" s="456"/>
      <c r="P142" s="456"/>
      <c r="Q142" s="456"/>
      <c r="R142" s="456"/>
      <c r="S142" s="456"/>
      <c r="T142" s="456"/>
      <c r="U142" s="456"/>
      <c r="V142" s="456"/>
      <c r="W142" s="456"/>
      <c r="X142" s="456"/>
      <c r="Y142" s="456"/>
      <c r="Z142" s="456"/>
      <c r="AA142" s="456"/>
      <c r="AB142" s="457"/>
    </row>
    <row r="143" spans="1:28">
      <c r="A143" s="442" t="s">
        <v>518</v>
      </c>
      <c r="B143" s="439"/>
      <c r="C143" s="440">
        <v>135</v>
      </c>
      <c r="D143" s="443"/>
      <c r="E143" s="456"/>
      <c r="F143" s="456"/>
      <c r="G143" s="456"/>
      <c r="H143" s="457"/>
      <c r="I143" s="466"/>
      <c r="J143" s="456"/>
      <c r="K143" s="456"/>
      <c r="L143" s="456"/>
      <c r="M143" s="456"/>
      <c r="N143" s="456"/>
      <c r="O143" s="456"/>
      <c r="P143" s="456"/>
      <c r="Q143" s="456"/>
      <c r="R143" s="456"/>
      <c r="S143" s="456"/>
      <c r="T143" s="456"/>
      <c r="U143" s="456"/>
      <c r="V143" s="456"/>
      <c r="W143" s="456"/>
      <c r="X143" s="456"/>
      <c r="Y143" s="456"/>
      <c r="Z143" s="456"/>
      <c r="AA143" s="456"/>
      <c r="AB143" s="457"/>
    </row>
    <row r="144" spans="1:28">
      <c r="A144" s="442" t="s">
        <v>519</v>
      </c>
      <c r="B144" s="439"/>
      <c r="C144" s="440">
        <v>136</v>
      </c>
      <c r="D144" s="443"/>
      <c r="E144" s="456"/>
      <c r="F144" s="456"/>
      <c r="G144" s="456"/>
      <c r="H144" s="457"/>
      <c r="I144" s="466"/>
      <c r="J144" s="456"/>
      <c r="K144" s="456"/>
      <c r="L144" s="456"/>
      <c r="M144" s="456"/>
      <c r="N144" s="456"/>
      <c r="O144" s="456"/>
      <c r="P144" s="456"/>
      <c r="Q144" s="456"/>
      <c r="R144" s="456"/>
      <c r="S144" s="456"/>
      <c r="T144" s="456"/>
      <c r="U144" s="456"/>
      <c r="V144" s="456"/>
      <c r="W144" s="456"/>
      <c r="X144" s="456"/>
      <c r="Y144" s="456"/>
      <c r="Z144" s="456"/>
      <c r="AA144" s="456"/>
      <c r="AB144" s="457"/>
    </row>
    <row r="145" spans="1:28">
      <c r="A145" s="442" t="s">
        <v>520</v>
      </c>
      <c r="B145" s="439"/>
      <c r="C145" s="440">
        <v>137</v>
      </c>
      <c r="D145" s="443"/>
      <c r="E145" s="456"/>
      <c r="F145" s="456"/>
      <c r="G145" s="456"/>
      <c r="H145" s="457"/>
      <c r="I145" s="466"/>
      <c r="J145" s="456"/>
      <c r="K145" s="456"/>
      <c r="L145" s="456"/>
      <c r="M145" s="456"/>
      <c r="N145" s="456"/>
      <c r="O145" s="456"/>
      <c r="P145" s="456"/>
      <c r="Q145" s="456"/>
      <c r="R145" s="456"/>
      <c r="S145" s="456"/>
      <c r="T145" s="456"/>
      <c r="U145" s="456"/>
      <c r="V145" s="456"/>
      <c r="W145" s="456"/>
      <c r="X145" s="456"/>
      <c r="Y145" s="456"/>
      <c r="Z145" s="456"/>
      <c r="AA145" s="456"/>
      <c r="AB145" s="457"/>
    </row>
    <row r="146" spans="1:28">
      <c r="A146" s="442" t="s">
        <v>521</v>
      </c>
      <c r="B146" s="439"/>
      <c r="C146" s="440">
        <v>138</v>
      </c>
      <c r="D146" s="443"/>
      <c r="E146" s="456"/>
      <c r="F146" s="456"/>
      <c r="G146" s="456"/>
      <c r="H146" s="457"/>
      <c r="I146" s="466"/>
      <c r="J146" s="456"/>
      <c r="K146" s="456"/>
      <c r="L146" s="456"/>
      <c r="M146" s="456"/>
      <c r="N146" s="456"/>
      <c r="O146" s="456"/>
      <c r="P146" s="456"/>
      <c r="Q146" s="456"/>
      <c r="R146" s="456"/>
      <c r="S146" s="456"/>
      <c r="T146" s="456"/>
      <c r="U146" s="456"/>
      <c r="V146" s="456"/>
      <c r="W146" s="456"/>
      <c r="X146" s="456"/>
      <c r="Y146" s="456"/>
      <c r="Z146" s="456"/>
      <c r="AA146" s="456"/>
      <c r="AB146" s="457"/>
    </row>
    <row r="147" spans="1:28">
      <c r="A147" s="442" t="s">
        <v>522</v>
      </c>
      <c r="B147" s="439"/>
      <c r="C147" s="440">
        <v>139</v>
      </c>
      <c r="D147" s="443"/>
      <c r="E147" s="456"/>
      <c r="F147" s="456"/>
      <c r="G147" s="456"/>
      <c r="H147" s="457"/>
      <c r="I147" s="466"/>
      <c r="J147" s="456"/>
      <c r="K147" s="456"/>
      <c r="L147" s="456"/>
      <c r="M147" s="456"/>
      <c r="N147" s="456"/>
      <c r="O147" s="456"/>
      <c r="P147" s="456"/>
      <c r="Q147" s="456"/>
      <c r="R147" s="456"/>
      <c r="S147" s="456"/>
      <c r="T147" s="456"/>
      <c r="U147" s="456"/>
      <c r="V147" s="456"/>
      <c r="W147" s="456"/>
      <c r="X147" s="456"/>
      <c r="Y147" s="456"/>
      <c r="Z147" s="456"/>
      <c r="AA147" s="456"/>
      <c r="AB147" s="457"/>
    </row>
    <row r="148" spans="1:28">
      <c r="A148" s="442" t="s">
        <v>523</v>
      </c>
      <c r="B148" s="439"/>
      <c r="C148" s="440">
        <v>140</v>
      </c>
      <c r="D148" s="443"/>
      <c r="E148" s="456"/>
      <c r="F148" s="456"/>
      <c r="G148" s="456"/>
      <c r="H148" s="457"/>
      <c r="I148" s="466"/>
      <c r="J148" s="456"/>
      <c r="K148" s="456"/>
      <c r="L148" s="456"/>
      <c r="M148" s="456"/>
      <c r="N148" s="456"/>
      <c r="O148" s="456"/>
      <c r="P148" s="456"/>
      <c r="Q148" s="456"/>
      <c r="R148" s="456"/>
      <c r="S148" s="456"/>
      <c r="T148" s="456"/>
      <c r="U148" s="456"/>
      <c r="V148" s="456"/>
      <c r="W148" s="456"/>
      <c r="X148" s="456"/>
      <c r="Y148" s="456"/>
      <c r="Z148" s="456"/>
      <c r="AA148" s="456"/>
      <c r="AB148" s="457"/>
    </row>
    <row r="149" spans="1:28">
      <c r="A149" s="442" t="s">
        <v>524</v>
      </c>
      <c r="B149" s="439"/>
      <c r="C149" s="440">
        <v>141</v>
      </c>
      <c r="D149" s="443"/>
      <c r="E149" s="456"/>
      <c r="F149" s="456"/>
      <c r="G149" s="456"/>
      <c r="H149" s="457"/>
      <c r="I149" s="466"/>
      <c r="J149" s="456"/>
      <c r="K149" s="456"/>
      <c r="L149" s="456"/>
      <c r="M149" s="456"/>
      <c r="N149" s="456"/>
      <c r="O149" s="456"/>
      <c r="P149" s="456"/>
      <c r="Q149" s="456"/>
      <c r="R149" s="456"/>
      <c r="S149" s="456"/>
      <c r="T149" s="456"/>
      <c r="U149" s="456"/>
      <c r="V149" s="456"/>
      <c r="W149" s="456"/>
      <c r="X149" s="456"/>
      <c r="Y149" s="456"/>
      <c r="Z149" s="456"/>
      <c r="AA149" s="456"/>
      <c r="AB149" s="457"/>
    </row>
    <row r="150" spans="1:28">
      <c r="A150" s="442" t="s">
        <v>525</v>
      </c>
      <c r="B150" s="439"/>
      <c r="C150" s="440">
        <v>142</v>
      </c>
      <c r="D150" s="443"/>
      <c r="E150" s="456"/>
      <c r="F150" s="456"/>
      <c r="G150" s="456"/>
      <c r="H150" s="457"/>
      <c r="I150" s="466"/>
      <c r="J150" s="456"/>
      <c r="K150" s="456"/>
      <c r="L150" s="456"/>
      <c r="M150" s="456"/>
      <c r="N150" s="456"/>
      <c r="O150" s="456"/>
      <c r="P150" s="456"/>
      <c r="Q150" s="456"/>
      <c r="R150" s="456"/>
      <c r="S150" s="456"/>
      <c r="T150" s="456"/>
      <c r="U150" s="456"/>
      <c r="V150" s="456"/>
      <c r="W150" s="456"/>
      <c r="X150" s="456"/>
      <c r="Y150" s="456"/>
      <c r="Z150" s="456"/>
      <c r="AA150" s="456"/>
      <c r="AB150" s="457"/>
    </row>
    <row r="151" spans="1:28">
      <c r="A151" s="442" t="s">
        <v>526</v>
      </c>
      <c r="B151" s="439"/>
      <c r="C151" s="440">
        <v>143</v>
      </c>
      <c r="D151" s="443"/>
      <c r="E151" s="456"/>
      <c r="F151" s="456"/>
      <c r="G151" s="456"/>
      <c r="H151" s="457"/>
      <c r="I151" s="466"/>
      <c r="J151" s="456"/>
      <c r="K151" s="456"/>
      <c r="L151" s="456"/>
      <c r="M151" s="456"/>
      <c r="N151" s="456"/>
      <c r="O151" s="456"/>
      <c r="P151" s="456"/>
      <c r="Q151" s="456"/>
      <c r="R151" s="456"/>
      <c r="S151" s="456"/>
      <c r="T151" s="456"/>
      <c r="U151" s="456"/>
      <c r="V151" s="456"/>
      <c r="W151" s="456"/>
      <c r="X151" s="456"/>
      <c r="Y151" s="456"/>
      <c r="Z151" s="456"/>
      <c r="AA151" s="456"/>
      <c r="AB151" s="457"/>
    </row>
    <row r="152" spans="1:28">
      <c r="A152" s="442" t="s">
        <v>527</v>
      </c>
      <c r="B152" s="439"/>
      <c r="C152" s="440">
        <v>144</v>
      </c>
      <c r="D152" s="443"/>
      <c r="E152" s="456"/>
      <c r="F152" s="456"/>
      <c r="G152" s="456"/>
      <c r="H152" s="457"/>
      <c r="I152" s="466"/>
      <c r="J152" s="456"/>
      <c r="K152" s="456"/>
      <c r="L152" s="456"/>
      <c r="M152" s="456"/>
      <c r="N152" s="456"/>
      <c r="O152" s="456"/>
      <c r="P152" s="456"/>
      <c r="Q152" s="456"/>
      <c r="R152" s="456"/>
      <c r="S152" s="456"/>
      <c r="T152" s="456"/>
      <c r="U152" s="456"/>
      <c r="V152" s="456"/>
      <c r="W152" s="456"/>
      <c r="X152" s="456"/>
      <c r="Y152" s="456"/>
      <c r="Z152" s="456"/>
      <c r="AA152" s="456"/>
      <c r="AB152" s="457"/>
    </row>
    <row r="153" spans="1:28">
      <c r="A153" s="442" t="s">
        <v>528</v>
      </c>
      <c r="B153" s="439"/>
      <c r="C153" s="440">
        <v>145</v>
      </c>
      <c r="D153" s="443"/>
      <c r="E153" s="456"/>
      <c r="F153" s="456"/>
      <c r="G153" s="456"/>
      <c r="H153" s="457"/>
      <c r="I153" s="466"/>
      <c r="J153" s="456"/>
      <c r="K153" s="456"/>
      <c r="L153" s="456"/>
      <c r="M153" s="456"/>
      <c r="N153" s="456"/>
      <c r="O153" s="456"/>
      <c r="P153" s="456"/>
      <c r="Q153" s="456"/>
      <c r="R153" s="456"/>
      <c r="S153" s="456"/>
      <c r="T153" s="456"/>
      <c r="U153" s="456"/>
      <c r="V153" s="456"/>
      <c r="W153" s="456"/>
      <c r="X153" s="456"/>
      <c r="Y153" s="456"/>
      <c r="Z153" s="456"/>
      <c r="AA153" s="456"/>
      <c r="AB153" s="457"/>
    </row>
    <row r="154" spans="1:28">
      <c r="A154" s="442" t="s">
        <v>529</v>
      </c>
      <c r="B154" s="439"/>
      <c r="C154" s="440">
        <v>146</v>
      </c>
      <c r="D154" s="443"/>
      <c r="E154" s="456"/>
      <c r="F154" s="456"/>
      <c r="G154" s="456"/>
      <c r="H154" s="457"/>
      <c r="I154" s="466"/>
      <c r="J154" s="456"/>
      <c r="K154" s="456"/>
      <c r="L154" s="456"/>
      <c r="M154" s="456"/>
      <c r="N154" s="456"/>
      <c r="O154" s="456"/>
      <c r="P154" s="456"/>
      <c r="Q154" s="456"/>
      <c r="R154" s="456"/>
      <c r="S154" s="456"/>
      <c r="T154" s="456"/>
      <c r="U154" s="456"/>
      <c r="V154" s="456"/>
      <c r="W154" s="456"/>
      <c r="X154" s="456"/>
      <c r="Y154" s="456"/>
      <c r="Z154" s="456"/>
      <c r="AA154" s="456"/>
      <c r="AB154" s="457"/>
    </row>
    <row r="155" spans="1:28">
      <c r="A155" s="442" t="s">
        <v>530</v>
      </c>
      <c r="B155" s="439"/>
      <c r="C155" s="440">
        <v>147</v>
      </c>
      <c r="D155" s="443"/>
      <c r="E155" s="456"/>
      <c r="F155" s="456"/>
      <c r="G155" s="456"/>
      <c r="H155" s="457"/>
      <c r="I155" s="466"/>
      <c r="J155" s="456"/>
      <c r="K155" s="456"/>
      <c r="L155" s="456"/>
      <c r="M155" s="456"/>
      <c r="N155" s="456"/>
      <c r="O155" s="456"/>
      <c r="P155" s="456"/>
      <c r="Q155" s="456"/>
      <c r="R155" s="456"/>
      <c r="S155" s="456"/>
      <c r="T155" s="456"/>
      <c r="U155" s="456"/>
      <c r="V155" s="456"/>
      <c r="W155" s="456"/>
      <c r="X155" s="456"/>
      <c r="Y155" s="456"/>
      <c r="Z155" s="456"/>
      <c r="AA155" s="456"/>
      <c r="AB155" s="457"/>
    </row>
    <row r="156" spans="1:28">
      <c r="A156" s="442" t="s">
        <v>531</v>
      </c>
      <c r="B156" s="439"/>
      <c r="C156" s="440">
        <v>148</v>
      </c>
      <c r="D156" s="443"/>
      <c r="E156" s="456"/>
      <c r="F156" s="456"/>
      <c r="G156" s="456"/>
      <c r="H156" s="457"/>
      <c r="I156" s="466"/>
      <c r="J156" s="456"/>
      <c r="K156" s="456"/>
      <c r="L156" s="456"/>
      <c r="M156" s="456"/>
      <c r="N156" s="456"/>
      <c r="O156" s="456"/>
      <c r="P156" s="456"/>
      <c r="Q156" s="456"/>
      <c r="R156" s="456"/>
      <c r="S156" s="456"/>
      <c r="T156" s="456"/>
      <c r="U156" s="456"/>
      <c r="V156" s="456"/>
      <c r="W156" s="456"/>
      <c r="X156" s="456"/>
      <c r="Y156" s="456"/>
      <c r="Z156" s="456"/>
      <c r="AA156" s="456"/>
      <c r="AB156" s="457"/>
    </row>
    <row r="157" spans="1:28">
      <c r="A157" s="442" t="s">
        <v>532</v>
      </c>
      <c r="B157" s="439"/>
      <c r="C157" s="440">
        <v>149</v>
      </c>
      <c r="D157" s="443"/>
      <c r="E157" s="456"/>
      <c r="F157" s="456"/>
      <c r="G157" s="456"/>
      <c r="H157" s="457"/>
      <c r="I157" s="466"/>
      <c r="J157" s="456"/>
      <c r="K157" s="456"/>
      <c r="L157" s="456"/>
      <c r="M157" s="456"/>
      <c r="N157" s="456"/>
      <c r="O157" s="456"/>
      <c r="P157" s="456"/>
      <c r="Q157" s="456"/>
      <c r="R157" s="456"/>
      <c r="S157" s="456"/>
      <c r="T157" s="456"/>
      <c r="U157" s="456"/>
      <c r="V157" s="456"/>
      <c r="W157" s="456"/>
      <c r="X157" s="456"/>
      <c r="Y157" s="456"/>
      <c r="Z157" s="456"/>
      <c r="AA157" s="456"/>
      <c r="AB157" s="457"/>
    </row>
    <row r="158" spans="1:28">
      <c r="A158" s="442" t="s">
        <v>533</v>
      </c>
      <c r="B158" s="439"/>
      <c r="C158" s="440">
        <v>150</v>
      </c>
      <c r="D158" s="443"/>
      <c r="E158" s="456"/>
      <c r="F158" s="456"/>
      <c r="G158" s="456"/>
      <c r="H158" s="457"/>
      <c r="I158" s="466"/>
      <c r="J158" s="456"/>
      <c r="K158" s="456"/>
      <c r="L158" s="456"/>
      <c r="M158" s="456"/>
      <c r="N158" s="456"/>
      <c r="O158" s="456"/>
      <c r="P158" s="456"/>
      <c r="Q158" s="456"/>
      <c r="R158" s="456"/>
      <c r="S158" s="456"/>
      <c r="T158" s="456"/>
      <c r="U158" s="456"/>
      <c r="V158" s="456"/>
      <c r="W158" s="456"/>
      <c r="X158" s="456"/>
      <c r="Y158" s="456"/>
      <c r="Z158" s="456"/>
      <c r="AA158" s="456"/>
      <c r="AB158" s="457"/>
    </row>
    <row r="159" spans="1:28">
      <c r="A159" s="442" t="s">
        <v>534</v>
      </c>
      <c r="B159" s="439"/>
      <c r="C159" s="440">
        <v>151</v>
      </c>
      <c r="D159" s="443"/>
      <c r="E159" s="456"/>
      <c r="F159" s="456"/>
      <c r="G159" s="456"/>
      <c r="H159" s="457"/>
      <c r="I159" s="466"/>
      <c r="J159" s="456"/>
      <c r="K159" s="456"/>
      <c r="L159" s="456"/>
      <c r="M159" s="456"/>
      <c r="N159" s="456"/>
      <c r="O159" s="456"/>
      <c r="P159" s="456"/>
      <c r="Q159" s="456"/>
      <c r="R159" s="456"/>
      <c r="S159" s="456"/>
      <c r="T159" s="456"/>
      <c r="U159" s="456"/>
      <c r="V159" s="456"/>
      <c r="W159" s="456"/>
      <c r="X159" s="456"/>
      <c r="Y159" s="456"/>
      <c r="Z159" s="456"/>
      <c r="AA159" s="456"/>
      <c r="AB159" s="457"/>
    </row>
    <row r="160" spans="1:28">
      <c r="A160" s="442" t="s">
        <v>535</v>
      </c>
      <c r="B160" s="439"/>
      <c r="C160" s="440">
        <v>152</v>
      </c>
      <c r="D160" s="443"/>
      <c r="E160" s="456"/>
      <c r="F160" s="456"/>
      <c r="G160" s="456"/>
      <c r="H160" s="457"/>
      <c r="I160" s="466"/>
      <c r="J160" s="456"/>
      <c r="K160" s="456"/>
      <c r="L160" s="456"/>
      <c r="M160" s="456"/>
      <c r="N160" s="456"/>
      <c r="O160" s="456"/>
      <c r="P160" s="456"/>
      <c r="Q160" s="456"/>
      <c r="R160" s="456"/>
      <c r="S160" s="456"/>
      <c r="T160" s="456"/>
      <c r="U160" s="456"/>
      <c r="V160" s="456"/>
      <c r="W160" s="456"/>
      <c r="X160" s="456"/>
      <c r="Y160" s="456"/>
      <c r="Z160" s="456"/>
      <c r="AA160" s="456"/>
      <c r="AB160" s="457"/>
    </row>
    <row r="161" spans="1:28">
      <c r="A161" s="442" t="s">
        <v>536</v>
      </c>
      <c r="B161" s="439"/>
      <c r="C161" s="440">
        <v>153</v>
      </c>
      <c r="D161" s="443"/>
      <c r="E161" s="456"/>
      <c r="F161" s="456"/>
      <c r="G161" s="456"/>
      <c r="H161" s="457"/>
      <c r="I161" s="466"/>
      <c r="J161" s="456"/>
      <c r="K161" s="456"/>
      <c r="L161" s="456"/>
      <c r="M161" s="456"/>
      <c r="N161" s="456"/>
      <c r="O161" s="456"/>
      <c r="P161" s="456"/>
      <c r="Q161" s="456"/>
      <c r="R161" s="456"/>
      <c r="S161" s="456"/>
      <c r="T161" s="456"/>
      <c r="U161" s="456"/>
      <c r="V161" s="456"/>
      <c r="W161" s="456"/>
      <c r="X161" s="456"/>
      <c r="Y161" s="456"/>
      <c r="Z161" s="456"/>
      <c r="AA161" s="456"/>
      <c r="AB161" s="457"/>
    </row>
    <row r="162" spans="1:28">
      <c r="A162" s="442" t="s">
        <v>537</v>
      </c>
      <c r="B162" s="439"/>
      <c r="C162" s="440">
        <v>154</v>
      </c>
      <c r="D162" s="443"/>
      <c r="E162" s="456"/>
      <c r="F162" s="456"/>
      <c r="G162" s="456"/>
      <c r="H162" s="457"/>
      <c r="I162" s="466"/>
      <c r="J162" s="456"/>
      <c r="K162" s="456"/>
      <c r="L162" s="456"/>
      <c r="M162" s="456"/>
      <c r="N162" s="456"/>
      <c r="O162" s="456"/>
      <c r="P162" s="456"/>
      <c r="Q162" s="456"/>
      <c r="R162" s="456"/>
      <c r="S162" s="456"/>
      <c r="T162" s="456"/>
      <c r="U162" s="456"/>
      <c r="V162" s="456"/>
      <c r="W162" s="456"/>
      <c r="X162" s="456"/>
      <c r="Y162" s="456"/>
      <c r="Z162" s="456"/>
      <c r="AA162" s="456"/>
      <c r="AB162" s="457"/>
    </row>
    <row r="163" spans="1:28">
      <c r="A163" s="442" t="s">
        <v>538</v>
      </c>
      <c r="B163" s="439"/>
      <c r="C163" s="440">
        <v>155</v>
      </c>
      <c r="D163" s="443"/>
      <c r="E163" s="456"/>
      <c r="F163" s="456"/>
      <c r="G163" s="456"/>
      <c r="H163" s="457"/>
      <c r="I163" s="466"/>
      <c r="J163" s="456"/>
      <c r="K163" s="456"/>
      <c r="L163" s="456"/>
      <c r="M163" s="456"/>
      <c r="N163" s="456"/>
      <c r="O163" s="456"/>
      <c r="P163" s="456"/>
      <c r="Q163" s="456"/>
      <c r="R163" s="456"/>
      <c r="S163" s="456"/>
      <c r="T163" s="456"/>
      <c r="U163" s="456"/>
      <c r="V163" s="456"/>
      <c r="W163" s="456"/>
      <c r="X163" s="456"/>
      <c r="Y163" s="456"/>
      <c r="Z163" s="456"/>
      <c r="AA163" s="456"/>
      <c r="AB163" s="457"/>
    </row>
    <row r="164" spans="1:28">
      <c r="A164" s="442" t="s">
        <v>539</v>
      </c>
      <c r="B164" s="439"/>
      <c r="C164" s="440">
        <v>156</v>
      </c>
      <c r="D164" s="443"/>
      <c r="E164" s="456"/>
      <c r="F164" s="456"/>
      <c r="G164" s="456"/>
      <c r="H164" s="457"/>
      <c r="I164" s="466"/>
      <c r="J164" s="456"/>
      <c r="K164" s="456"/>
      <c r="L164" s="456"/>
      <c r="M164" s="456"/>
      <c r="N164" s="456"/>
      <c r="O164" s="456"/>
      <c r="P164" s="456"/>
      <c r="Q164" s="456"/>
      <c r="R164" s="456"/>
      <c r="S164" s="456"/>
      <c r="T164" s="456"/>
      <c r="U164" s="456"/>
      <c r="V164" s="456"/>
      <c r="W164" s="456"/>
      <c r="X164" s="456"/>
      <c r="Y164" s="456"/>
      <c r="Z164" s="456"/>
      <c r="AA164" s="456"/>
      <c r="AB164" s="457"/>
    </row>
    <row r="165" spans="1:28">
      <c r="A165" s="442" t="s">
        <v>540</v>
      </c>
      <c r="B165" s="439"/>
      <c r="C165" s="440">
        <v>157</v>
      </c>
      <c r="D165" s="443"/>
      <c r="E165" s="456"/>
      <c r="F165" s="456"/>
      <c r="G165" s="456"/>
      <c r="H165" s="457"/>
      <c r="I165" s="466"/>
      <c r="J165" s="456"/>
      <c r="K165" s="456"/>
      <c r="L165" s="456"/>
      <c r="M165" s="456"/>
      <c r="N165" s="456"/>
      <c r="O165" s="456"/>
      <c r="P165" s="456"/>
      <c r="Q165" s="456"/>
      <c r="R165" s="456"/>
      <c r="S165" s="456"/>
      <c r="T165" s="456"/>
      <c r="U165" s="456"/>
      <c r="V165" s="456"/>
      <c r="W165" s="456"/>
      <c r="X165" s="456"/>
      <c r="Y165" s="456"/>
      <c r="Z165" s="456"/>
      <c r="AA165" s="456"/>
      <c r="AB165" s="457"/>
    </row>
    <row r="166" spans="1:28">
      <c r="A166" s="442" t="s">
        <v>541</v>
      </c>
      <c r="B166" s="439"/>
      <c r="C166" s="440">
        <v>158</v>
      </c>
      <c r="D166" s="443"/>
      <c r="E166" s="456"/>
      <c r="F166" s="456"/>
      <c r="G166" s="456"/>
      <c r="H166" s="457"/>
      <c r="I166" s="466"/>
      <c r="J166" s="456"/>
      <c r="K166" s="456"/>
      <c r="L166" s="456"/>
      <c r="M166" s="456"/>
      <c r="N166" s="456"/>
      <c r="O166" s="456"/>
      <c r="P166" s="456"/>
      <c r="Q166" s="456"/>
      <c r="R166" s="456"/>
      <c r="S166" s="456"/>
      <c r="T166" s="456"/>
      <c r="U166" s="456"/>
      <c r="V166" s="456"/>
      <c r="W166" s="456"/>
      <c r="X166" s="456"/>
      <c r="Y166" s="456"/>
      <c r="Z166" s="456"/>
      <c r="AA166" s="456"/>
      <c r="AB166" s="457"/>
    </row>
    <row r="167" spans="1:28">
      <c r="A167" s="442" t="s">
        <v>542</v>
      </c>
      <c r="B167" s="439"/>
      <c r="C167" s="440">
        <v>159</v>
      </c>
      <c r="D167" s="443"/>
      <c r="E167" s="456"/>
      <c r="F167" s="456"/>
      <c r="G167" s="456"/>
      <c r="H167" s="457"/>
      <c r="I167" s="466"/>
      <c r="J167" s="456"/>
      <c r="K167" s="456"/>
      <c r="L167" s="456"/>
      <c r="M167" s="456"/>
      <c r="N167" s="456"/>
      <c r="O167" s="456"/>
      <c r="P167" s="456"/>
      <c r="Q167" s="456"/>
      <c r="R167" s="456"/>
      <c r="S167" s="456"/>
      <c r="T167" s="456"/>
      <c r="U167" s="456"/>
      <c r="V167" s="456"/>
      <c r="W167" s="456"/>
      <c r="X167" s="456"/>
      <c r="Y167" s="456"/>
      <c r="Z167" s="456"/>
      <c r="AA167" s="456"/>
      <c r="AB167" s="457"/>
    </row>
    <row r="168" spans="1:28">
      <c r="A168" s="442" t="s">
        <v>543</v>
      </c>
      <c r="B168" s="439"/>
      <c r="C168" s="440">
        <v>160</v>
      </c>
      <c r="D168" s="443"/>
      <c r="E168" s="456"/>
      <c r="F168" s="456"/>
      <c r="G168" s="456"/>
      <c r="H168" s="457"/>
      <c r="I168" s="466"/>
      <c r="J168" s="456"/>
      <c r="K168" s="456"/>
      <c r="L168" s="456"/>
      <c r="M168" s="456"/>
      <c r="N168" s="456"/>
      <c r="O168" s="456"/>
      <c r="P168" s="456"/>
      <c r="Q168" s="456"/>
      <c r="R168" s="456"/>
      <c r="S168" s="456"/>
      <c r="T168" s="456"/>
      <c r="U168" s="456"/>
      <c r="V168" s="456"/>
      <c r="W168" s="456"/>
      <c r="X168" s="456"/>
      <c r="Y168" s="456"/>
      <c r="Z168" s="456"/>
      <c r="AA168" s="456"/>
      <c r="AB168" s="457"/>
    </row>
    <row r="169" spans="1:28">
      <c r="A169" s="442" t="s">
        <v>544</v>
      </c>
      <c r="B169" s="439"/>
      <c r="C169" s="440">
        <v>161</v>
      </c>
      <c r="D169" s="443"/>
      <c r="E169" s="456"/>
      <c r="F169" s="456"/>
      <c r="G169" s="456"/>
      <c r="H169" s="457"/>
      <c r="I169" s="466"/>
      <c r="J169" s="456"/>
      <c r="K169" s="456"/>
      <c r="L169" s="456"/>
      <c r="M169" s="456"/>
      <c r="N169" s="456"/>
      <c r="O169" s="456"/>
      <c r="P169" s="456"/>
      <c r="Q169" s="456"/>
      <c r="R169" s="456"/>
      <c r="S169" s="456"/>
      <c r="T169" s="456"/>
      <c r="U169" s="456"/>
      <c r="V169" s="456"/>
      <c r="W169" s="456"/>
      <c r="X169" s="456"/>
      <c r="Y169" s="456"/>
      <c r="Z169" s="456"/>
      <c r="AA169" s="456"/>
      <c r="AB169" s="457"/>
    </row>
    <row r="170" spans="1:28">
      <c r="A170" s="442" t="s">
        <v>545</v>
      </c>
      <c r="B170" s="439"/>
      <c r="C170" s="440">
        <v>162</v>
      </c>
      <c r="D170" s="443"/>
      <c r="E170" s="456"/>
      <c r="F170" s="456"/>
      <c r="G170" s="456"/>
      <c r="H170" s="457"/>
      <c r="I170" s="466"/>
      <c r="J170" s="456"/>
      <c r="K170" s="456"/>
      <c r="L170" s="456"/>
      <c r="M170" s="456"/>
      <c r="N170" s="456"/>
      <c r="O170" s="456"/>
      <c r="P170" s="456"/>
      <c r="Q170" s="456"/>
      <c r="R170" s="456"/>
      <c r="S170" s="456"/>
      <c r="T170" s="456"/>
      <c r="U170" s="456"/>
      <c r="V170" s="456"/>
      <c r="W170" s="456"/>
      <c r="X170" s="456"/>
      <c r="Y170" s="456"/>
      <c r="Z170" s="456"/>
      <c r="AA170" s="456"/>
      <c r="AB170" s="457"/>
    </row>
    <row r="171" spans="1:28">
      <c r="A171" s="442" t="s">
        <v>546</v>
      </c>
      <c r="B171" s="439"/>
      <c r="C171" s="440">
        <v>163</v>
      </c>
      <c r="D171" s="443"/>
      <c r="E171" s="456"/>
      <c r="F171" s="456"/>
      <c r="G171" s="456"/>
      <c r="H171" s="457"/>
      <c r="I171" s="466"/>
      <c r="J171" s="456"/>
      <c r="K171" s="456"/>
      <c r="L171" s="456"/>
      <c r="M171" s="456"/>
      <c r="N171" s="456"/>
      <c r="O171" s="456"/>
      <c r="P171" s="456"/>
      <c r="Q171" s="456"/>
      <c r="R171" s="456"/>
      <c r="S171" s="456"/>
      <c r="T171" s="456"/>
      <c r="U171" s="456"/>
      <c r="V171" s="456"/>
      <c r="W171" s="456"/>
      <c r="X171" s="456"/>
      <c r="Y171" s="456"/>
      <c r="Z171" s="456"/>
      <c r="AA171" s="456"/>
      <c r="AB171" s="457"/>
    </row>
    <row r="172" spans="1:28">
      <c r="A172" s="442" t="s">
        <v>547</v>
      </c>
      <c r="B172" s="439"/>
      <c r="C172" s="440">
        <v>164</v>
      </c>
      <c r="D172" s="443"/>
      <c r="E172" s="456"/>
      <c r="F172" s="456"/>
      <c r="G172" s="456"/>
      <c r="H172" s="457"/>
      <c r="I172" s="466"/>
      <c r="J172" s="456"/>
      <c r="K172" s="456"/>
      <c r="L172" s="456"/>
      <c r="M172" s="456"/>
      <c r="N172" s="456"/>
      <c r="O172" s="456"/>
      <c r="P172" s="456"/>
      <c r="Q172" s="456"/>
      <c r="R172" s="456"/>
      <c r="S172" s="456"/>
      <c r="T172" s="456"/>
      <c r="U172" s="456"/>
      <c r="V172" s="456"/>
      <c r="W172" s="456"/>
      <c r="X172" s="456"/>
      <c r="Y172" s="456"/>
      <c r="Z172" s="456"/>
      <c r="AA172" s="456"/>
      <c r="AB172" s="457"/>
    </row>
    <row r="173" spans="1:28">
      <c r="A173" s="442" t="s">
        <v>548</v>
      </c>
      <c r="B173" s="439"/>
      <c r="C173" s="440">
        <v>165</v>
      </c>
      <c r="D173" s="443"/>
      <c r="E173" s="456"/>
      <c r="F173" s="456"/>
      <c r="G173" s="456"/>
      <c r="H173" s="457"/>
      <c r="I173" s="466"/>
      <c r="J173" s="456"/>
      <c r="K173" s="456"/>
      <c r="L173" s="456"/>
      <c r="M173" s="456"/>
      <c r="N173" s="456"/>
      <c r="O173" s="456"/>
      <c r="P173" s="456"/>
      <c r="Q173" s="456"/>
      <c r="R173" s="456"/>
      <c r="S173" s="456"/>
      <c r="T173" s="456"/>
      <c r="U173" s="456"/>
      <c r="V173" s="456"/>
      <c r="W173" s="456"/>
      <c r="X173" s="456"/>
      <c r="Y173" s="456"/>
      <c r="Z173" s="456"/>
      <c r="AA173" s="456"/>
      <c r="AB173" s="457"/>
    </row>
    <row r="174" spans="1:28">
      <c r="A174" s="442" t="s">
        <v>549</v>
      </c>
      <c r="B174" s="439"/>
      <c r="C174" s="440">
        <v>166</v>
      </c>
      <c r="D174" s="443"/>
      <c r="E174" s="456"/>
      <c r="F174" s="456"/>
      <c r="G174" s="456"/>
      <c r="H174" s="457"/>
      <c r="I174" s="466"/>
      <c r="J174" s="456"/>
      <c r="K174" s="456"/>
      <c r="L174" s="456"/>
      <c r="M174" s="456"/>
      <c r="N174" s="456"/>
      <c r="O174" s="456"/>
      <c r="P174" s="456"/>
      <c r="Q174" s="456"/>
      <c r="R174" s="456"/>
      <c r="S174" s="456"/>
      <c r="T174" s="456"/>
      <c r="U174" s="456"/>
      <c r="V174" s="456"/>
      <c r="W174" s="456"/>
      <c r="X174" s="456"/>
      <c r="Y174" s="456"/>
      <c r="Z174" s="456"/>
      <c r="AA174" s="456"/>
      <c r="AB174" s="457"/>
    </row>
    <row r="175" spans="1:28">
      <c r="A175" s="442" t="s">
        <v>550</v>
      </c>
      <c r="B175" s="439"/>
      <c r="C175" s="440">
        <v>167</v>
      </c>
      <c r="D175" s="443"/>
      <c r="E175" s="456"/>
      <c r="F175" s="456"/>
      <c r="G175" s="456"/>
      <c r="H175" s="457"/>
      <c r="I175" s="466"/>
      <c r="J175" s="456"/>
      <c r="K175" s="456"/>
      <c r="L175" s="456"/>
      <c r="M175" s="456"/>
      <c r="N175" s="456"/>
      <c r="O175" s="456"/>
      <c r="P175" s="456"/>
      <c r="Q175" s="456"/>
      <c r="R175" s="456"/>
      <c r="S175" s="456"/>
      <c r="T175" s="456"/>
      <c r="U175" s="456"/>
      <c r="V175" s="456"/>
      <c r="W175" s="456"/>
      <c r="X175" s="456"/>
      <c r="Y175" s="456"/>
      <c r="Z175" s="456"/>
      <c r="AA175" s="456"/>
      <c r="AB175" s="457"/>
    </row>
    <row r="176" spans="1:28">
      <c r="A176" s="442" t="s">
        <v>551</v>
      </c>
      <c r="B176" s="439"/>
      <c r="C176" s="440">
        <v>168</v>
      </c>
      <c r="D176" s="443"/>
      <c r="E176" s="456"/>
      <c r="F176" s="456"/>
      <c r="G176" s="456"/>
      <c r="H176" s="457"/>
      <c r="I176" s="466"/>
      <c r="J176" s="456"/>
      <c r="K176" s="456"/>
      <c r="L176" s="456"/>
      <c r="M176" s="456"/>
      <c r="N176" s="456"/>
      <c r="O176" s="456"/>
      <c r="P176" s="456"/>
      <c r="Q176" s="456"/>
      <c r="R176" s="456"/>
      <c r="S176" s="456"/>
      <c r="T176" s="456"/>
      <c r="U176" s="456"/>
      <c r="V176" s="456"/>
      <c r="W176" s="456"/>
      <c r="X176" s="456"/>
      <c r="Y176" s="456"/>
      <c r="Z176" s="456"/>
      <c r="AA176" s="456"/>
      <c r="AB176" s="457"/>
    </row>
    <row r="177" spans="1:28">
      <c r="A177" s="442" t="s">
        <v>552</v>
      </c>
      <c r="B177" s="439"/>
      <c r="C177" s="440">
        <v>169</v>
      </c>
      <c r="D177" s="443"/>
      <c r="E177" s="456"/>
      <c r="F177" s="456"/>
      <c r="G177" s="456"/>
      <c r="H177" s="457"/>
      <c r="I177" s="466"/>
      <c r="J177" s="456"/>
      <c r="K177" s="456"/>
      <c r="L177" s="456"/>
      <c r="M177" s="456"/>
      <c r="N177" s="456"/>
      <c r="O177" s="456"/>
      <c r="P177" s="456"/>
      <c r="Q177" s="456"/>
      <c r="R177" s="456"/>
      <c r="S177" s="456"/>
      <c r="T177" s="456"/>
      <c r="U177" s="456"/>
      <c r="V177" s="456"/>
      <c r="W177" s="456"/>
      <c r="X177" s="456"/>
      <c r="Y177" s="456"/>
      <c r="Z177" s="456"/>
      <c r="AA177" s="456"/>
      <c r="AB177" s="457"/>
    </row>
    <row r="178" spans="1:28">
      <c r="A178" s="442" t="s">
        <v>553</v>
      </c>
      <c r="B178" s="439"/>
      <c r="C178" s="440">
        <v>170</v>
      </c>
      <c r="D178" s="443"/>
      <c r="E178" s="456"/>
      <c r="F178" s="456"/>
      <c r="G178" s="456"/>
      <c r="H178" s="457"/>
      <c r="I178" s="466"/>
      <c r="J178" s="456"/>
      <c r="K178" s="456"/>
      <c r="L178" s="456"/>
      <c r="M178" s="456"/>
      <c r="N178" s="456"/>
      <c r="O178" s="456"/>
      <c r="P178" s="456"/>
      <c r="Q178" s="456"/>
      <c r="R178" s="456"/>
      <c r="S178" s="456"/>
      <c r="T178" s="456"/>
      <c r="U178" s="456"/>
      <c r="V178" s="456"/>
      <c r="W178" s="456"/>
      <c r="X178" s="456"/>
      <c r="Y178" s="456"/>
      <c r="Z178" s="456"/>
      <c r="AA178" s="456"/>
      <c r="AB178" s="457"/>
    </row>
    <row r="179" spans="1:28">
      <c r="A179" s="442" t="s">
        <v>554</v>
      </c>
      <c r="B179" s="439"/>
      <c r="C179" s="440">
        <v>171</v>
      </c>
      <c r="D179" s="443"/>
      <c r="E179" s="456"/>
      <c r="F179" s="456"/>
      <c r="G179" s="456"/>
      <c r="H179" s="457"/>
      <c r="I179" s="466"/>
      <c r="J179" s="456"/>
      <c r="K179" s="456"/>
      <c r="L179" s="456"/>
      <c r="M179" s="456"/>
      <c r="N179" s="456"/>
      <c r="O179" s="456"/>
      <c r="P179" s="456"/>
      <c r="Q179" s="456"/>
      <c r="R179" s="456"/>
      <c r="S179" s="456"/>
      <c r="T179" s="456"/>
      <c r="U179" s="456"/>
      <c r="V179" s="456"/>
      <c r="W179" s="456"/>
      <c r="X179" s="456"/>
      <c r="Y179" s="456"/>
      <c r="Z179" s="456"/>
      <c r="AA179" s="456"/>
      <c r="AB179" s="457"/>
    </row>
    <row r="180" spans="1:28">
      <c r="A180" s="442" t="s">
        <v>555</v>
      </c>
      <c r="B180" s="439"/>
      <c r="C180" s="440">
        <v>172</v>
      </c>
      <c r="D180" s="443"/>
      <c r="E180" s="456"/>
      <c r="F180" s="456"/>
      <c r="G180" s="456"/>
      <c r="H180" s="457"/>
      <c r="I180" s="466"/>
      <c r="J180" s="456"/>
      <c r="K180" s="456"/>
      <c r="L180" s="456"/>
      <c r="M180" s="456"/>
      <c r="N180" s="456"/>
      <c r="O180" s="456"/>
      <c r="P180" s="456"/>
      <c r="Q180" s="456"/>
      <c r="R180" s="456"/>
      <c r="S180" s="456"/>
      <c r="T180" s="456"/>
      <c r="U180" s="456"/>
      <c r="V180" s="456"/>
      <c r="W180" s="456"/>
      <c r="X180" s="456"/>
      <c r="Y180" s="456"/>
      <c r="Z180" s="456"/>
      <c r="AA180" s="456"/>
      <c r="AB180" s="457"/>
    </row>
    <row r="181" spans="1:28">
      <c r="A181" s="442" t="s">
        <v>556</v>
      </c>
      <c r="B181" s="439"/>
      <c r="C181" s="440">
        <v>173</v>
      </c>
      <c r="D181" s="443"/>
      <c r="E181" s="456"/>
      <c r="F181" s="456"/>
      <c r="G181" s="456"/>
      <c r="H181" s="457"/>
      <c r="I181" s="466"/>
      <c r="J181" s="456"/>
      <c r="K181" s="456"/>
      <c r="L181" s="456"/>
      <c r="M181" s="456"/>
      <c r="N181" s="456"/>
      <c r="O181" s="456"/>
      <c r="P181" s="456"/>
      <c r="Q181" s="456"/>
      <c r="R181" s="456"/>
      <c r="S181" s="456"/>
      <c r="T181" s="456"/>
      <c r="U181" s="456"/>
      <c r="V181" s="456"/>
      <c r="W181" s="456"/>
      <c r="X181" s="456"/>
      <c r="Y181" s="456"/>
      <c r="Z181" s="456"/>
      <c r="AA181" s="456"/>
      <c r="AB181" s="457"/>
    </row>
    <row r="182" spans="1:28">
      <c r="A182" s="442" t="s">
        <v>557</v>
      </c>
      <c r="B182" s="439"/>
      <c r="C182" s="440">
        <v>174</v>
      </c>
      <c r="D182" s="443"/>
      <c r="E182" s="456"/>
      <c r="F182" s="456"/>
      <c r="G182" s="456"/>
      <c r="H182" s="457"/>
      <c r="I182" s="466"/>
      <c r="J182" s="456"/>
      <c r="K182" s="456"/>
      <c r="L182" s="456"/>
      <c r="M182" s="456"/>
      <c r="N182" s="456"/>
      <c r="O182" s="456"/>
      <c r="P182" s="456"/>
      <c r="Q182" s="456"/>
      <c r="R182" s="456"/>
      <c r="S182" s="456"/>
      <c r="T182" s="456"/>
      <c r="U182" s="456"/>
      <c r="V182" s="456"/>
      <c r="W182" s="456"/>
      <c r="X182" s="456"/>
      <c r="Y182" s="456"/>
      <c r="Z182" s="456"/>
      <c r="AA182" s="456"/>
      <c r="AB182" s="457"/>
    </row>
    <row r="183" spans="1:28">
      <c r="A183" s="442" t="s">
        <v>558</v>
      </c>
      <c r="B183" s="439"/>
      <c r="C183" s="440">
        <v>175</v>
      </c>
      <c r="D183" s="443"/>
      <c r="E183" s="456"/>
      <c r="F183" s="456"/>
      <c r="G183" s="456"/>
      <c r="H183" s="457"/>
      <c r="I183" s="466"/>
      <c r="J183" s="456"/>
      <c r="K183" s="456"/>
      <c r="L183" s="456"/>
      <c r="M183" s="456"/>
      <c r="N183" s="456"/>
      <c r="O183" s="456"/>
      <c r="P183" s="456"/>
      <c r="Q183" s="456"/>
      <c r="R183" s="456"/>
      <c r="S183" s="456"/>
      <c r="T183" s="456"/>
      <c r="U183" s="456"/>
      <c r="V183" s="456"/>
      <c r="W183" s="456"/>
      <c r="X183" s="456"/>
      <c r="Y183" s="456"/>
      <c r="Z183" s="456"/>
      <c r="AA183" s="456"/>
      <c r="AB183" s="457"/>
    </row>
    <row r="184" spans="1:28">
      <c r="A184" s="442" t="s">
        <v>559</v>
      </c>
      <c r="B184" s="439"/>
      <c r="C184" s="440">
        <v>176</v>
      </c>
      <c r="D184" s="443"/>
      <c r="E184" s="456"/>
      <c r="F184" s="456"/>
      <c r="G184" s="456"/>
      <c r="H184" s="457"/>
      <c r="I184" s="466"/>
      <c r="J184" s="456"/>
      <c r="K184" s="456"/>
      <c r="L184" s="456"/>
      <c r="M184" s="456"/>
      <c r="N184" s="456"/>
      <c r="O184" s="456"/>
      <c r="P184" s="456"/>
      <c r="Q184" s="456"/>
      <c r="R184" s="456"/>
      <c r="S184" s="456"/>
      <c r="T184" s="456"/>
      <c r="U184" s="456"/>
      <c r="V184" s="456"/>
      <c r="W184" s="456"/>
      <c r="X184" s="456"/>
      <c r="Y184" s="456"/>
      <c r="Z184" s="456"/>
      <c r="AA184" s="456"/>
      <c r="AB184" s="457"/>
    </row>
    <row r="185" spans="1:28">
      <c r="A185" s="442" t="s">
        <v>560</v>
      </c>
      <c r="B185" s="439"/>
      <c r="C185" s="440">
        <v>177</v>
      </c>
      <c r="D185" s="443"/>
      <c r="E185" s="456"/>
      <c r="F185" s="456"/>
      <c r="G185" s="456"/>
      <c r="H185" s="457"/>
      <c r="I185" s="466"/>
      <c r="J185" s="456"/>
      <c r="K185" s="456"/>
      <c r="L185" s="456"/>
      <c r="M185" s="456"/>
      <c r="N185" s="456"/>
      <c r="O185" s="456"/>
      <c r="P185" s="456"/>
      <c r="Q185" s="456"/>
      <c r="R185" s="456"/>
      <c r="S185" s="456"/>
      <c r="T185" s="456"/>
      <c r="U185" s="456"/>
      <c r="V185" s="456"/>
      <c r="W185" s="456"/>
      <c r="X185" s="456"/>
      <c r="Y185" s="456"/>
      <c r="Z185" s="456"/>
      <c r="AA185" s="456"/>
      <c r="AB185" s="457"/>
    </row>
    <row r="186" spans="1:28">
      <c r="A186" s="442" t="s">
        <v>561</v>
      </c>
      <c r="B186" s="439"/>
      <c r="C186" s="440">
        <v>178</v>
      </c>
      <c r="D186" s="443"/>
      <c r="E186" s="456"/>
      <c r="F186" s="456"/>
      <c r="G186" s="456"/>
      <c r="H186" s="457"/>
      <c r="I186" s="466"/>
      <c r="J186" s="456"/>
      <c r="K186" s="456"/>
      <c r="L186" s="456"/>
      <c r="M186" s="456"/>
      <c r="N186" s="456"/>
      <c r="O186" s="456"/>
      <c r="P186" s="456"/>
      <c r="Q186" s="456"/>
      <c r="R186" s="456"/>
      <c r="S186" s="456"/>
      <c r="T186" s="456"/>
      <c r="U186" s="456"/>
      <c r="V186" s="456"/>
      <c r="W186" s="456"/>
      <c r="X186" s="456"/>
      <c r="Y186" s="456"/>
      <c r="Z186" s="456"/>
      <c r="AA186" s="456"/>
      <c r="AB186" s="457"/>
    </row>
    <row r="187" spans="1:28">
      <c r="A187" s="442" t="s">
        <v>562</v>
      </c>
      <c r="B187" s="439"/>
      <c r="C187" s="440">
        <v>179</v>
      </c>
      <c r="D187" s="443"/>
      <c r="E187" s="456"/>
      <c r="F187" s="456"/>
      <c r="G187" s="456"/>
      <c r="H187" s="457"/>
      <c r="I187" s="466"/>
      <c r="J187" s="456"/>
      <c r="K187" s="456"/>
      <c r="L187" s="456"/>
      <c r="M187" s="456"/>
      <c r="N187" s="456"/>
      <c r="O187" s="456"/>
      <c r="P187" s="456"/>
      <c r="Q187" s="456"/>
      <c r="R187" s="456"/>
      <c r="S187" s="456"/>
      <c r="T187" s="456"/>
      <c r="U187" s="456"/>
      <c r="V187" s="456"/>
      <c r="W187" s="456"/>
      <c r="X187" s="456"/>
      <c r="Y187" s="456"/>
      <c r="Z187" s="456"/>
      <c r="AA187" s="456"/>
      <c r="AB187" s="457"/>
    </row>
    <row r="188" spans="1:28">
      <c r="A188" s="442" t="s">
        <v>563</v>
      </c>
      <c r="B188" s="439"/>
      <c r="C188" s="440">
        <v>180</v>
      </c>
      <c r="D188" s="443"/>
      <c r="E188" s="456"/>
      <c r="F188" s="456"/>
      <c r="G188" s="456"/>
      <c r="H188" s="457"/>
      <c r="I188" s="466"/>
      <c r="J188" s="456"/>
      <c r="K188" s="456"/>
      <c r="L188" s="456"/>
      <c r="M188" s="456"/>
      <c r="N188" s="456"/>
      <c r="O188" s="456"/>
      <c r="P188" s="456"/>
      <c r="Q188" s="456"/>
      <c r="R188" s="456"/>
      <c r="S188" s="456"/>
      <c r="T188" s="456"/>
      <c r="U188" s="456"/>
      <c r="V188" s="456"/>
      <c r="W188" s="456"/>
      <c r="X188" s="456"/>
      <c r="Y188" s="456"/>
      <c r="Z188" s="456"/>
      <c r="AA188" s="456"/>
      <c r="AB188" s="457"/>
    </row>
    <row r="189" spans="1:28">
      <c r="A189" s="442" t="s">
        <v>564</v>
      </c>
      <c r="B189" s="439"/>
      <c r="C189" s="440">
        <v>181</v>
      </c>
      <c r="D189" s="443"/>
      <c r="E189" s="456"/>
      <c r="F189" s="456"/>
      <c r="G189" s="456"/>
      <c r="H189" s="457"/>
      <c r="I189" s="466"/>
      <c r="J189" s="456"/>
      <c r="K189" s="456"/>
      <c r="L189" s="456"/>
      <c r="M189" s="456"/>
      <c r="N189" s="456"/>
      <c r="O189" s="456"/>
      <c r="P189" s="456"/>
      <c r="Q189" s="456"/>
      <c r="R189" s="456"/>
      <c r="S189" s="456"/>
      <c r="T189" s="456"/>
      <c r="U189" s="456"/>
      <c r="V189" s="456"/>
      <c r="W189" s="456"/>
      <c r="X189" s="456"/>
      <c r="Y189" s="456"/>
      <c r="Z189" s="456"/>
      <c r="AA189" s="456"/>
      <c r="AB189" s="457"/>
    </row>
    <row r="190" spans="1:28">
      <c r="A190" s="442" t="s">
        <v>565</v>
      </c>
      <c r="B190" s="439"/>
      <c r="C190" s="440">
        <v>182</v>
      </c>
      <c r="D190" s="443"/>
      <c r="E190" s="456"/>
      <c r="F190" s="456"/>
      <c r="G190" s="456"/>
      <c r="H190" s="457"/>
      <c r="I190" s="466"/>
      <c r="J190" s="456"/>
      <c r="K190" s="456"/>
      <c r="L190" s="456"/>
      <c r="M190" s="456"/>
      <c r="N190" s="456"/>
      <c r="O190" s="456"/>
      <c r="P190" s="456"/>
      <c r="Q190" s="456"/>
      <c r="R190" s="456"/>
      <c r="S190" s="456"/>
      <c r="T190" s="456"/>
      <c r="U190" s="456"/>
      <c r="V190" s="456"/>
      <c r="W190" s="456"/>
      <c r="X190" s="456"/>
      <c r="Y190" s="456"/>
      <c r="Z190" s="456"/>
      <c r="AA190" s="456"/>
      <c r="AB190" s="457"/>
    </row>
    <row r="191" spans="1:28">
      <c r="A191" s="442" t="s">
        <v>566</v>
      </c>
      <c r="B191" s="439"/>
      <c r="C191" s="440">
        <v>183</v>
      </c>
      <c r="D191" s="443"/>
      <c r="E191" s="456"/>
      <c r="F191" s="456"/>
      <c r="G191" s="456"/>
      <c r="H191" s="457"/>
      <c r="I191" s="466"/>
      <c r="J191" s="456"/>
      <c r="K191" s="456"/>
      <c r="L191" s="456"/>
      <c r="M191" s="456"/>
      <c r="N191" s="456"/>
      <c r="O191" s="456"/>
      <c r="P191" s="456"/>
      <c r="Q191" s="456"/>
      <c r="R191" s="456"/>
      <c r="S191" s="456"/>
      <c r="T191" s="456"/>
      <c r="U191" s="456"/>
      <c r="V191" s="456"/>
      <c r="W191" s="456"/>
      <c r="X191" s="456"/>
      <c r="Y191" s="456"/>
      <c r="Z191" s="456"/>
      <c r="AA191" s="456"/>
      <c r="AB191" s="457"/>
    </row>
    <row r="192" spans="1:28">
      <c r="A192" s="442" t="s">
        <v>567</v>
      </c>
      <c r="B192" s="439"/>
      <c r="C192" s="440">
        <v>184</v>
      </c>
      <c r="D192" s="443"/>
      <c r="E192" s="456"/>
      <c r="F192" s="456"/>
      <c r="G192" s="456"/>
      <c r="H192" s="457"/>
      <c r="I192" s="466"/>
      <c r="J192" s="456"/>
      <c r="K192" s="456"/>
      <c r="L192" s="456"/>
      <c r="M192" s="456"/>
      <c r="N192" s="456"/>
      <c r="O192" s="456"/>
      <c r="P192" s="456"/>
      <c r="Q192" s="456"/>
      <c r="R192" s="456"/>
      <c r="S192" s="456"/>
      <c r="T192" s="456"/>
      <c r="U192" s="456"/>
      <c r="V192" s="456"/>
      <c r="W192" s="456"/>
      <c r="X192" s="456"/>
      <c r="Y192" s="456"/>
      <c r="Z192" s="456"/>
      <c r="AA192" s="456"/>
      <c r="AB192" s="457"/>
    </row>
    <row r="193" spans="1:28">
      <c r="A193" s="442" t="s">
        <v>568</v>
      </c>
      <c r="B193" s="439"/>
      <c r="C193" s="440">
        <v>185</v>
      </c>
      <c r="D193" s="443"/>
      <c r="E193" s="456"/>
      <c r="F193" s="456"/>
      <c r="G193" s="456"/>
      <c r="H193" s="457"/>
      <c r="I193" s="466"/>
      <c r="J193" s="456"/>
      <c r="K193" s="456"/>
      <c r="L193" s="456"/>
      <c r="M193" s="456"/>
      <c r="N193" s="456"/>
      <c r="O193" s="456"/>
      <c r="P193" s="456"/>
      <c r="Q193" s="456"/>
      <c r="R193" s="456"/>
      <c r="S193" s="456"/>
      <c r="T193" s="456"/>
      <c r="U193" s="456"/>
      <c r="V193" s="456"/>
      <c r="W193" s="456"/>
      <c r="X193" s="456"/>
      <c r="Y193" s="456"/>
      <c r="Z193" s="456"/>
      <c r="AA193" s="456"/>
      <c r="AB193" s="457"/>
    </row>
    <row r="194" spans="1:28">
      <c r="A194" s="442" t="s">
        <v>569</v>
      </c>
      <c r="B194" s="439"/>
      <c r="C194" s="440">
        <v>186</v>
      </c>
      <c r="D194" s="443"/>
      <c r="E194" s="456"/>
      <c r="F194" s="456"/>
      <c r="G194" s="456"/>
      <c r="H194" s="457"/>
      <c r="I194" s="466"/>
      <c r="J194" s="456"/>
      <c r="K194" s="456"/>
      <c r="L194" s="456"/>
      <c r="M194" s="456"/>
      <c r="N194" s="456"/>
      <c r="O194" s="456"/>
      <c r="P194" s="456"/>
      <c r="Q194" s="456"/>
      <c r="R194" s="456"/>
      <c r="S194" s="456"/>
      <c r="T194" s="456"/>
      <c r="U194" s="456"/>
      <c r="V194" s="456"/>
      <c r="W194" s="456"/>
      <c r="X194" s="456"/>
      <c r="Y194" s="456"/>
      <c r="Z194" s="456"/>
      <c r="AA194" s="456"/>
      <c r="AB194" s="457"/>
    </row>
    <row r="195" spans="1:28">
      <c r="A195" s="442" t="s">
        <v>570</v>
      </c>
      <c r="B195" s="439"/>
      <c r="C195" s="440">
        <v>187</v>
      </c>
      <c r="D195" s="443"/>
      <c r="E195" s="456"/>
      <c r="F195" s="456"/>
      <c r="G195" s="456"/>
      <c r="H195" s="457"/>
      <c r="I195" s="466"/>
      <c r="J195" s="456"/>
      <c r="K195" s="456"/>
      <c r="L195" s="456"/>
      <c r="M195" s="456"/>
      <c r="N195" s="456"/>
      <c r="O195" s="456"/>
      <c r="P195" s="456"/>
      <c r="Q195" s="456"/>
      <c r="R195" s="456"/>
      <c r="S195" s="456"/>
      <c r="T195" s="456"/>
      <c r="U195" s="456"/>
      <c r="V195" s="456"/>
      <c r="W195" s="456"/>
      <c r="X195" s="456"/>
      <c r="Y195" s="456"/>
      <c r="Z195" s="456"/>
      <c r="AA195" s="456"/>
      <c r="AB195" s="457"/>
    </row>
    <row r="196" spans="1:28">
      <c r="A196" s="442" t="s">
        <v>571</v>
      </c>
      <c r="B196" s="439"/>
      <c r="C196" s="440">
        <v>188</v>
      </c>
      <c r="D196" s="443"/>
      <c r="E196" s="456"/>
      <c r="F196" s="456"/>
      <c r="G196" s="456"/>
      <c r="H196" s="457"/>
      <c r="I196" s="466"/>
      <c r="J196" s="456"/>
      <c r="K196" s="456"/>
      <c r="L196" s="456"/>
      <c r="M196" s="456"/>
      <c r="N196" s="456"/>
      <c r="O196" s="456"/>
      <c r="P196" s="456"/>
      <c r="Q196" s="456"/>
      <c r="R196" s="456"/>
      <c r="S196" s="456"/>
      <c r="T196" s="456"/>
      <c r="U196" s="456"/>
      <c r="V196" s="456"/>
      <c r="W196" s="456"/>
      <c r="X196" s="456"/>
      <c r="Y196" s="456"/>
      <c r="Z196" s="456"/>
      <c r="AA196" s="456"/>
      <c r="AB196" s="457"/>
    </row>
    <row r="197" spans="1:28">
      <c r="A197" s="442" t="s">
        <v>572</v>
      </c>
      <c r="B197" s="439"/>
      <c r="C197" s="440">
        <v>189</v>
      </c>
      <c r="D197" s="443"/>
      <c r="E197" s="456"/>
      <c r="F197" s="456"/>
      <c r="G197" s="456"/>
      <c r="H197" s="457"/>
      <c r="I197" s="466"/>
      <c r="J197" s="456"/>
      <c r="K197" s="456"/>
      <c r="L197" s="456"/>
      <c r="M197" s="456"/>
      <c r="N197" s="456"/>
      <c r="O197" s="456"/>
      <c r="P197" s="456"/>
      <c r="Q197" s="456"/>
      <c r="R197" s="456"/>
      <c r="S197" s="456"/>
      <c r="T197" s="456"/>
      <c r="U197" s="456"/>
      <c r="V197" s="456"/>
      <c r="W197" s="456"/>
      <c r="X197" s="456"/>
      <c r="Y197" s="456"/>
      <c r="Z197" s="456"/>
      <c r="AA197" s="456"/>
      <c r="AB197" s="457"/>
    </row>
    <row r="198" spans="1:28">
      <c r="A198" s="442" t="s">
        <v>573</v>
      </c>
      <c r="B198" s="439"/>
      <c r="C198" s="440">
        <v>190</v>
      </c>
      <c r="D198" s="443"/>
      <c r="E198" s="456"/>
      <c r="F198" s="456"/>
      <c r="G198" s="456"/>
      <c r="H198" s="457"/>
      <c r="I198" s="466"/>
      <c r="J198" s="456"/>
      <c r="K198" s="456"/>
      <c r="L198" s="456"/>
      <c r="M198" s="456"/>
      <c r="N198" s="456"/>
      <c r="O198" s="456"/>
      <c r="P198" s="456"/>
      <c r="Q198" s="456"/>
      <c r="R198" s="456"/>
      <c r="S198" s="456"/>
      <c r="T198" s="456"/>
      <c r="U198" s="456"/>
      <c r="V198" s="456"/>
      <c r="W198" s="456"/>
      <c r="X198" s="456"/>
      <c r="Y198" s="456"/>
      <c r="Z198" s="456"/>
      <c r="AA198" s="456"/>
      <c r="AB198" s="457"/>
    </row>
    <row r="199" spans="1:28">
      <c r="A199" s="442" t="s">
        <v>574</v>
      </c>
      <c r="B199" s="439"/>
      <c r="C199" s="440">
        <v>191</v>
      </c>
      <c r="D199" s="443"/>
      <c r="E199" s="456"/>
      <c r="F199" s="456"/>
      <c r="G199" s="456"/>
      <c r="H199" s="457"/>
      <c r="I199" s="466"/>
      <c r="J199" s="456"/>
      <c r="K199" s="456"/>
      <c r="L199" s="456"/>
      <c r="M199" s="456"/>
      <c r="N199" s="456"/>
      <c r="O199" s="456"/>
      <c r="P199" s="456"/>
      <c r="Q199" s="456"/>
      <c r="R199" s="456"/>
      <c r="S199" s="456"/>
      <c r="T199" s="456"/>
      <c r="U199" s="456"/>
      <c r="V199" s="456"/>
      <c r="W199" s="456"/>
      <c r="X199" s="456"/>
      <c r="Y199" s="456"/>
      <c r="Z199" s="456"/>
      <c r="AA199" s="456"/>
      <c r="AB199" s="457"/>
    </row>
    <row r="200" spans="1:28">
      <c r="A200" s="442" t="s">
        <v>575</v>
      </c>
      <c r="B200" s="439"/>
      <c r="C200" s="440">
        <v>192</v>
      </c>
      <c r="D200" s="443"/>
      <c r="E200" s="456"/>
      <c r="F200" s="456"/>
      <c r="G200" s="456"/>
      <c r="H200" s="457"/>
      <c r="I200" s="466"/>
      <c r="J200" s="456"/>
      <c r="K200" s="456"/>
      <c r="L200" s="456"/>
      <c r="M200" s="456"/>
      <c r="N200" s="456"/>
      <c r="O200" s="456"/>
      <c r="P200" s="456"/>
      <c r="Q200" s="456"/>
      <c r="R200" s="456"/>
      <c r="S200" s="456"/>
      <c r="T200" s="456"/>
      <c r="U200" s="456"/>
      <c r="V200" s="456"/>
      <c r="W200" s="456"/>
      <c r="X200" s="456"/>
      <c r="Y200" s="456"/>
      <c r="Z200" s="456"/>
      <c r="AA200" s="456"/>
      <c r="AB200" s="457"/>
    </row>
    <row r="201" spans="1:28">
      <c r="A201" s="442" t="s">
        <v>576</v>
      </c>
      <c r="B201" s="439"/>
      <c r="C201" s="440">
        <v>193</v>
      </c>
      <c r="D201" s="443"/>
      <c r="E201" s="456"/>
      <c r="F201" s="456"/>
      <c r="G201" s="456"/>
      <c r="H201" s="457"/>
      <c r="I201" s="466"/>
      <c r="J201" s="456"/>
      <c r="K201" s="456"/>
      <c r="L201" s="456"/>
      <c r="M201" s="456"/>
      <c r="N201" s="456"/>
      <c r="O201" s="456"/>
      <c r="P201" s="456"/>
      <c r="Q201" s="456"/>
      <c r="R201" s="456"/>
      <c r="S201" s="456"/>
      <c r="T201" s="456"/>
      <c r="U201" s="456"/>
      <c r="V201" s="456"/>
      <c r="W201" s="456"/>
      <c r="X201" s="456"/>
      <c r="Y201" s="456"/>
      <c r="Z201" s="456"/>
      <c r="AA201" s="456"/>
      <c r="AB201" s="457"/>
    </row>
    <row r="202" spans="1:28">
      <c r="A202" s="442" t="s">
        <v>577</v>
      </c>
      <c r="B202" s="439"/>
      <c r="C202" s="440">
        <v>194</v>
      </c>
      <c r="D202" s="443"/>
      <c r="E202" s="456"/>
      <c r="F202" s="456"/>
      <c r="G202" s="456"/>
      <c r="H202" s="457"/>
      <c r="I202" s="466"/>
      <c r="J202" s="456"/>
      <c r="K202" s="456"/>
      <c r="L202" s="456"/>
      <c r="M202" s="456"/>
      <c r="N202" s="456"/>
      <c r="O202" s="456"/>
      <c r="P202" s="456"/>
      <c r="Q202" s="456"/>
      <c r="R202" s="456"/>
      <c r="S202" s="456"/>
      <c r="T202" s="456"/>
      <c r="U202" s="456"/>
      <c r="V202" s="456"/>
      <c r="W202" s="456"/>
      <c r="X202" s="456"/>
      <c r="Y202" s="456"/>
      <c r="Z202" s="456"/>
      <c r="AA202" s="456"/>
      <c r="AB202" s="457"/>
    </row>
    <row r="203" spans="1:28">
      <c r="A203" s="442" t="s">
        <v>578</v>
      </c>
      <c r="B203" s="439"/>
      <c r="C203" s="440">
        <v>195</v>
      </c>
      <c r="D203" s="443"/>
      <c r="E203" s="456"/>
      <c r="F203" s="456"/>
      <c r="G203" s="456"/>
      <c r="H203" s="457"/>
      <c r="I203" s="466"/>
      <c r="J203" s="456"/>
      <c r="K203" s="456"/>
      <c r="L203" s="456"/>
      <c r="M203" s="456"/>
      <c r="N203" s="456"/>
      <c r="O203" s="456"/>
      <c r="P203" s="456"/>
      <c r="Q203" s="456"/>
      <c r="R203" s="456"/>
      <c r="S203" s="456"/>
      <c r="T203" s="456"/>
      <c r="U203" s="456"/>
      <c r="V203" s="456"/>
      <c r="W203" s="456"/>
      <c r="X203" s="456"/>
      <c r="Y203" s="456"/>
      <c r="Z203" s="456"/>
      <c r="AA203" s="456"/>
      <c r="AB203" s="457"/>
    </row>
    <row r="204" spans="1:28">
      <c r="A204" s="442" t="s">
        <v>579</v>
      </c>
      <c r="B204" s="439"/>
      <c r="C204" s="440">
        <v>196</v>
      </c>
      <c r="D204" s="443"/>
      <c r="E204" s="456"/>
      <c r="F204" s="456"/>
      <c r="G204" s="456"/>
      <c r="H204" s="457"/>
      <c r="I204" s="466"/>
      <c r="J204" s="456"/>
      <c r="K204" s="456"/>
      <c r="L204" s="456"/>
      <c r="M204" s="456"/>
      <c r="N204" s="456"/>
      <c r="O204" s="456"/>
      <c r="P204" s="456"/>
      <c r="Q204" s="456"/>
      <c r="R204" s="456"/>
      <c r="S204" s="456"/>
      <c r="T204" s="456"/>
      <c r="U204" s="456"/>
      <c r="V204" s="456"/>
      <c r="W204" s="456"/>
      <c r="X204" s="456"/>
      <c r="Y204" s="456"/>
      <c r="Z204" s="456"/>
      <c r="AA204" s="456"/>
      <c r="AB204" s="457"/>
    </row>
    <row r="205" spans="1:28">
      <c r="A205" s="442" t="s">
        <v>580</v>
      </c>
      <c r="B205" s="439"/>
      <c r="C205" s="440">
        <v>197</v>
      </c>
      <c r="D205" s="443"/>
      <c r="E205" s="456"/>
      <c r="F205" s="456"/>
      <c r="G205" s="456"/>
      <c r="H205" s="457"/>
      <c r="I205" s="466"/>
      <c r="J205" s="456"/>
      <c r="K205" s="456"/>
      <c r="L205" s="456"/>
      <c r="M205" s="456"/>
      <c r="N205" s="456"/>
      <c r="O205" s="456"/>
      <c r="P205" s="456"/>
      <c r="Q205" s="456"/>
      <c r="R205" s="456"/>
      <c r="S205" s="456"/>
      <c r="T205" s="456"/>
      <c r="U205" s="456"/>
      <c r="V205" s="456"/>
      <c r="W205" s="456"/>
      <c r="X205" s="456"/>
      <c r="Y205" s="456"/>
      <c r="Z205" s="456"/>
      <c r="AA205" s="456"/>
      <c r="AB205" s="457"/>
    </row>
    <row r="206" spans="1:28">
      <c r="A206" s="442" t="s">
        <v>581</v>
      </c>
      <c r="B206" s="439"/>
      <c r="C206" s="440">
        <v>198</v>
      </c>
      <c r="D206" s="443"/>
      <c r="E206" s="456"/>
      <c r="F206" s="456"/>
      <c r="G206" s="456"/>
      <c r="H206" s="457"/>
      <c r="I206" s="466"/>
      <c r="J206" s="456"/>
      <c r="K206" s="456"/>
      <c r="L206" s="456"/>
      <c r="M206" s="456"/>
      <c r="N206" s="456"/>
      <c r="O206" s="456"/>
      <c r="P206" s="456"/>
      <c r="Q206" s="456"/>
      <c r="R206" s="456"/>
      <c r="S206" s="456"/>
      <c r="T206" s="456"/>
      <c r="U206" s="456"/>
      <c r="V206" s="456"/>
      <c r="W206" s="456"/>
      <c r="X206" s="456"/>
      <c r="Y206" s="456"/>
      <c r="Z206" s="456"/>
      <c r="AA206" s="456"/>
      <c r="AB206" s="457"/>
    </row>
    <row r="207" spans="1:28">
      <c r="A207" s="442" t="s">
        <v>582</v>
      </c>
      <c r="B207" s="439"/>
      <c r="C207" s="440">
        <v>199</v>
      </c>
      <c r="D207" s="443"/>
      <c r="E207" s="456"/>
      <c r="F207" s="456"/>
      <c r="G207" s="456"/>
      <c r="H207" s="457"/>
      <c r="I207" s="466"/>
      <c r="J207" s="456"/>
      <c r="K207" s="456"/>
      <c r="L207" s="456"/>
      <c r="M207" s="456"/>
      <c r="N207" s="456"/>
      <c r="O207" s="456"/>
      <c r="P207" s="456"/>
      <c r="Q207" s="456"/>
      <c r="R207" s="456"/>
      <c r="S207" s="456"/>
      <c r="T207" s="456"/>
      <c r="U207" s="456"/>
      <c r="V207" s="456"/>
      <c r="W207" s="456"/>
      <c r="X207" s="456"/>
      <c r="Y207" s="456"/>
      <c r="Z207" s="456"/>
      <c r="AA207" s="456"/>
      <c r="AB207" s="457"/>
    </row>
    <row r="208" spans="1:28">
      <c r="A208" s="442" t="s">
        <v>583</v>
      </c>
      <c r="B208" s="439"/>
      <c r="C208" s="440">
        <v>200</v>
      </c>
      <c r="D208" s="443"/>
      <c r="E208" s="456"/>
      <c r="F208" s="456"/>
      <c r="G208" s="456"/>
      <c r="H208" s="457"/>
      <c r="I208" s="466"/>
      <c r="J208" s="456"/>
      <c r="K208" s="456"/>
      <c r="L208" s="456"/>
      <c r="M208" s="456"/>
      <c r="N208" s="456"/>
      <c r="O208" s="456"/>
      <c r="P208" s="456"/>
      <c r="Q208" s="456"/>
      <c r="R208" s="456"/>
      <c r="S208" s="456"/>
      <c r="T208" s="456"/>
      <c r="U208" s="456"/>
      <c r="V208" s="456"/>
      <c r="W208" s="456"/>
      <c r="X208" s="456"/>
      <c r="Y208" s="456"/>
      <c r="Z208" s="456"/>
      <c r="AA208" s="456"/>
      <c r="AB208" s="457"/>
    </row>
    <row r="209" spans="1:28">
      <c r="A209" s="442" t="s">
        <v>584</v>
      </c>
      <c r="B209" s="439"/>
      <c r="C209" s="440">
        <v>201</v>
      </c>
      <c r="D209" s="443"/>
      <c r="E209" s="456"/>
      <c r="F209" s="456"/>
      <c r="G209" s="456"/>
      <c r="H209" s="457"/>
      <c r="I209" s="466"/>
      <c r="J209" s="456"/>
      <c r="K209" s="456"/>
      <c r="L209" s="456"/>
      <c r="M209" s="456"/>
      <c r="N209" s="456"/>
      <c r="O209" s="456"/>
      <c r="P209" s="456"/>
      <c r="Q209" s="456"/>
      <c r="R209" s="456"/>
      <c r="S209" s="456"/>
      <c r="T209" s="456"/>
      <c r="U209" s="456"/>
      <c r="V209" s="456"/>
      <c r="W209" s="456"/>
      <c r="X209" s="456"/>
      <c r="Y209" s="456"/>
      <c r="Z209" s="456"/>
      <c r="AA209" s="456"/>
      <c r="AB209" s="457"/>
    </row>
    <row r="210" spans="1:28">
      <c r="A210" s="442" t="s">
        <v>585</v>
      </c>
      <c r="B210" s="439"/>
      <c r="C210" s="440">
        <v>202</v>
      </c>
      <c r="D210" s="443"/>
      <c r="E210" s="456"/>
      <c r="F210" s="456"/>
      <c r="G210" s="456"/>
      <c r="H210" s="457"/>
      <c r="I210" s="466"/>
      <c r="J210" s="456"/>
      <c r="K210" s="456"/>
      <c r="L210" s="456"/>
      <c r="M210" s="456"/>
      <c r="N210" s="456"/>
      <c r="O210" s="456"/>
      <c r="P210" s="456"/>
      <c r="Q210" s="456"/>
      <c r="R210" s="456"/>
      <c r="S210" s="456"/>
      <c r="T210" s="456"/>
      <c r="U210" s="456"/>
      <c r="V210" s="456"/>
      <c r="W210" s="456"/>
      <c r="X210" s="456"/>
      <c r="Y210" s="456"/>
      <c r="Z210" s="456"/>
      <c r="AA210" s="456"/>
      <c r="AB210" s="457"/>
    </row>
    <row r="211" spans="1:28">
      <c r="A211" s="442" t="s">
        <v>586</v>
      </c>
      <c r="B211" s="439"/>
      <c r="C211" s="440">
        <v>203</v>
      </c>
      <c r="D211" s="443"/>
      <c r="E211" s="456"/>
      <c r="F211" s="456"/>
      <c r="G211" s="456"/>
      <c r="H211" s="457"/>
      <c r="I211" s="466"/>
      <c r="J211" s="456"/>
      <c r="K211" s="456"/>
      <c r="L211" s="456"/>
      <c r="M211" s="456"/>
      <c r="N211" s="456"/>
      <c r="O211" s="456"/>
      <c r="P211" s="456"/>
      <c r="Q211" s="456"/>
      <c r="R211" s="456"/>
      <c r="S211" s="456"/>
      <c r="T211" s="456"/>
      <c r="U211" s="456"/>
      <c r="V211" s="456"/>
      <c r="W211" s="456"/>
      <c r="X211" s="456"/>
      <c r="Y211" s="456"/>
      <c r="Z211" s="456"/>
      <c r="AA211" s="456"/>
      <c r="AB211" s="457"/>
    </row>
    <row r="212" spans="1:28">
      <c r="A212" s="442" t="s">
        <v>587</v>
      </c>
      <c r="B212" s="439"/>
      <c r="C212" s="440">
        <v>204</v>
      </c>
      <c r="D212" s="443"/>
      <c r="E212" s="456"/>
      <c r="F212" s="456"/>
      <c r="G212" s="456"/>
      <c r="H212" s="457"/>
      <c r="I212" s="466"/>
      <c r="J212" s="456"/>
      <c r="K212" s="456"/>
      <c r="L212" s="456"/>
      <c r="M212" s="456"/>
      <c r="N212" s="456"/>
      <c r="O212" s="456"/>
      <c r="P212" s="456"/>
      <c r="Q212" s="456"/>
      <c r="R212" s="456"/>
      <c r="S212" s="456"/>
      <c r="T212" s="456"/>
      <c r="U212" s="456"/>
      <c r="V212" s="456"/>
      <c r="W212" s="456"/>
      <c r="X212" s="456"/>
      <c r="Y212" s="456"/>
      <c r="Z212" s="456"/>
      <c r="AA212" s="456"/>
      <c r="AB212" s="457"/>
    </row>
    <row r="213" spans="1:28">
      <c r="A213" s="442" t="s">
        <v>588</v>
      </c>
      <c r="B213" s="439"/>
      <c r="C213" s="440">
        <v>205</v>
      </c>
      <c r="D213" s="443"/>
      <c r="E213" s="456"/>
      <c r="F213" s="456"/>
      <c r="G213" s="456"/>
      <c r="H213" s="457"/>
      <c r="I213" s="466"/>
      <c r="J213" s="456"/>
      <c r="K213" s="456"/>
      <c r="L213" s="456"/>
      <c r="M213" s="456"/>
      <c r="N213" s="456"/>
      <c r="O213" s="456"/>
      <c r="P213" s="456"/>
      <c r="Q213" s="456"/>
      <c r="R213" s="456"/>
      <c r="S213" s="456"/>
      <c r="T213" s="456"/>
      <c r="U213" s="456"/>
      <c r="V213" s="456"/>
      <c r="W213" s="456"/>
      <c r="X213" s="456"/>
      <c r="Y213" s="456"/>
      <c r="Z213" s="456"/>
      <c r="AA213" s="456"/>
      <c r="AB213" s="457"/>
    </row>
    <row r="214" spans="1:28">
      <c r="A214" s="442" t="s">
        <v>589</v>
      </c>
      <c r="B214" s="439"/>
      <c r="C214" s="440">
        <v>206</v>
      </c>
      <c r="D214" s="443"/>
      <c r="E214" s="456"/>
      <c r="F214" s="456"/>
      <c r="G214" s="456"/>
      <c r="H214" s="457"/>
      <c r="I214" s="466"/>
      <c r="J214" s="456"/>
      <c r="K214" s="456"/>
      <c r="L214" s="456"/>
      <c r="M214" s="456"/>
      <c r="N214" s="456"/>
      <c r="O214" s="456"/>
      <c r="P214" s="456"/>
      <c r="Q214" s="456"/>
      <c r="R214" s="456"/>
      <c r="S214" s="456"/>
      <c r="T214" s="456"/>
      <c r="U214" s="456"/>
      <c r="V214" s="456"/>
      <c r="W214" s="456"/>
      <c r="X214" s="456"/>
      <c r="Y214" s="456"/>
      <c r="Z214" s="456"/>
      <c r="AA214" s="456"/>
      <c r="AB214" s="457"/>
    </row>
    <row r="215" spans="1:28">
      <c r="A215" s="442" t="s">
        <v>590</v>
      </c>
      <c r="B215" s="439"/>
      <c r="C215" s="440">
        <v>207</v>
      </c>
      <c r="D215" s="443"/>
      <c r="E215" s="456"/>
      <c r="F215" s="456"/>
      <c r="G215" s="456"/>
      <c r="H215" s="457"/>
      <c r="I215" s="466"/>
      <c r="J215" s="456"/>
      <c r="K215" s="456"/>
      <c r="L215" s="456"/>
      <c r="M215" s="456"/>
      <c r="N215" s="456"/>
      <c r="O215" s="456"/>
      <c r="P215" s="456"/>
      <c r="Q215" s="456"/>
      <c r="R215" s="456"/>
      <c r="S215" s="456"/>
      <c r="T215" s="456"/>
      <c r="U215" s="456"/>
      <c r="V215" s="456"/>
      <c r="W215" s="456"/>
      <c r="X215" s="456"/>
      <c r="Y215" s="456"/>
      <c r="Z215" s="456"/>
      <c r="AA215" s="456"/>
      <c r="AB215" s="457"/>
    </row>
    <row r="216" spans="1:28">
      <c r="A216" s="442" t="s">
        <v>591</v>
      </c>
      <c r="B216" s="439"/>
      <c r="C216" s="440">
        <v>208</v>
      </c>
      <c r="D216" s="443"/>
      <c r="E216" s="456"/>
      <c r="F216" s="456"/>
      <c r="G216" s="456"/>
      <c r="H216" s="457"/>
      <c r="I216" s="466"/>
      <c r="J216" s="456"/>
      <c r="K216" s="456"/>
      <c r="L216" s="456"/>
      <c r="M216" s="456"/>
      <c r="N216" s="456"/>
      <c r="O216" s="456"/>
      <c r="P216" s="456"/>
      <c r="Q216" s="456"/>
      <c r="R216" s="456"/>
      <c r="S216" s="456"/>
      <c r="T216" s="456"/>
      <c r="U216" s="456"/>
      <c r="V216" s="456"/>
      <c r="W216" s="456"/>
      <c r="X216" s="456"/>
      <c r="Y216" s="456"/>
      <c r="Z216" s="456"/>
      <c r="AA216" s="456"/>
      <c r="AB216" s="457"/>
    </row>
    <row r="217" spans="1:28">
      <c r="A217" s="442" t="s">
        <v>592</v>
      </c>
      <c r="B217" s="439"/>
      <c r="C217" s="440">
        <v>209</v>
      </c>
      <c r="D217" s="443"/>
      <c r="E217" s="456"/>
      <c r="F217" s="456"/>
      <c r="G217" s="456"/>
      <c r="H217" s="457"/>
      <c r="I217" s="466"/>
      <c r="J217" s="456"/>
      <c r="K217" s="456"/>
      <c r="L217" s="456"/>
      <c r="M217" s="456"/>
      <c r="N217" s="456"/>
      <c r="O217" s="456"/>
      <c r="P217" s="456"/>
      <c r="Q217" s="456"/>
      <c r="R217" s="456"/>
      <c r="S217" s="456"/>
      <c r="T217" s="456"/>
      <c r="U217" s="456"/>
      <c r="V217" s="456"/>
      <c r="W217" s="456"/>
      <c r="X217" s="456"/>
      <c r="Y217" s="456"/>
      <c r="Z217" s="456"/>
      <c r="AA217" s="456"/>
      <c r="AB217" s="457"/>
    </row>
    <row r="218" spans="1:28">
      <c r="A218" s="442" t="s">
        <v>593</v>
      </c>
      <c r="B218" s="439"/>
      <c r="C218" s="440">
        <v>210</v>
      </c>
      <c r="D218" s="443"/>
      <c r="E218" s="456"/>
      <c r="F218" s="456"/>
      <c r="G218" s="456"/>
      <c r="H218" s="457"/>
      <c r="I218" s="466"/>
      <c r="J218" s="456"/>
      <c r="K218" s="456"/>
      <c r="L218" s="456"/>
      <c r="M218" s="456"/>
      <c r="N218" s="456"/>
      <c r="O218" s="456"/>
      <c r="P218" s="456"/>
      <c r="Q218" s="456"/>
      <c r="R218" s="456"/>
      <c r="S218" s="456"/>
      <c r="T218" s="456"/>
      <c r="U218" s="456"/>
      <c r="V218" s="456"/>
      <c r="W218" s="456"/>
      <c r="X218" s="456"/>
      <c r="Y218" s="456"/>
      <c r="Z218" s="456"/>
      <c r="AA218" s="456"/>
      <c r="AB218" s="457"/>
    </row>
    <row r="219" spans="1:28">
      <c r="A219" s="442" t="s">
        <v>594</v>
      </c>
      <c r="B219" s="439"/>
      <c r="C219" s="440">
        <v>211</v>
      </c>
      <c r="D219" s="443"/>
      <c r="E219" s="456"/>
      <c r="F219" s="456"/>
      <c r="G219" s="456"/>
      <c r="H219" s="457"/>
      <c r="I219" s="466"/>
      <c r="J219" s="456"/>
      <c r="K219" s="456"/>
      <c r="L219" s="456"/>
      <c r="M219" s="456"/>
      <c r="N219" s="456"/>
      <c r="O219" s="456"/>
      <c r="P219" s="456"/>
      <c r="Q219" s="456"/>
      <c r="R219" s="456"/>
      <c r="S219" s="456"/>
      <c r="T219" s="456"/>
      <c r="U219" s="456"/>
      <c r="V219" s="456"/>
      <c r="W219" s="456"/>
      <c r="X219" s="456"/>
      <c r="Y219" s="456"/>
      <c r="Z219" s="456"/>
      <c r="AA219" s="456"/>
      <c r="AB219" s="457"/>
    </row>
    <row r="220" spans="1:28">
      <c r="A220" s="442" t="s">
        <v>595</v>
      </c>
      <c r="B220" s="439"/>
      <c r="C220" s="440">
        <v>212</v>
      </c>
      <c r="D220" s="443"/>
      <c r="E220" s="456"/>
      <c r="F220" s="456"/>
      <c r="G220" s="456"/>
      <c r="H220" s="457"/>
      <c r="I220" s="466"/>
      <c r="J220" s="456"/>
      <c r="K220" s="456"/>
      <c r="L220" s="456"/>
      <c r="M220" s="456"/>
      <c r="N220" s="456"/>
      <c r="O220" s="456"/>
      <c r="P220" s="456"/>
      <c r="Q220" s="456"/>
      <c r="R220" s="456"/>
      <c r="S220" s="456"/>
      <c r="T220" s="456"/>
      <c r="U220" s="456"/>
      <c r="V220" s="456"/>
      <c r="W220" s="456"/>
      <c r="X220" s="456"/>
      <c r="Y220" s="456"/>
      <c r="Z220" s="456"/>
      <c r="AA220" s="456"/>
      <c r="AB220" s="457"/>
    </row>
    <row r="221" spans="1:28">
      <c r="A221" s="442" t="s">
        <v>596</v>
      </c>
      <c r="B221" s="439"/>
      <c r="C221" s="440">
        <v>213</v>
      </c>
      <c r="D221" s="443"/>
      <c r="E221" s="456"/>
      <c r="F221" s="456"/>
      <c r="G221" s="456"/>
      <c r="H221" s="457"/>
      <c r="I221" s="466"/>
      <c r="J221" s="456"/>
      <c r="K221" s="456"/>
      <c r="L221" s="456"/>
      <c r="M221" s="456"/>
      <c r="N221" s="456"/>
      <c r="O221" s="456"/>
      <c r="P221" s="456"/>
      <c r="Q221" s="456"/>
      <c r="R221" s="456"/>
      <c r="S221" s="456"/>
      <c r="T221" s="456"/>
      <c r="U221" s="456"/>
      <c r="V221" s="456"/>
      <c r="W221" s="456"/>
      <c r="X221" s="456"/>
      <c r="Y221" s="456"/>
      <c r="Z221" s="456"/>
      <c r="AA221" s="456"/>
      <c r="AB221" s="457"/>
    </row>
    <row r="222" spans="1:28">
      <c r="A222" s="442" t="s">
        <v>597</v>
      </c>
      <c r="B222" s="439"/>
      <c r="C222" s="440">
        <v>214</v>
      </c>
      <c r="D222" s="443"/>
      <c r="E222" s="456"/>
      <c r="F222" s="456"/>
      <c r="G222" s="456"/>
      <c r="H222" s="457"/>
      <c r="I222" s="466"/>
      <c r="J222" s="456"/>
      <c r="K222" s="456"/>
      <c r="L222" s="456"/>
      <c r="M222" s="456"/>
      <c r="N222" s="456"/>
      <c r="O222" s="456"/>
      <c r="P222" s="456"/>
      <c r="Q222" s="456"/>
      <c r="R222" s="456"/>
      <c r="S222" s="456"/>
      <c r="T222" s="456"/>
      <c r="U222" s="456"/>
      <c r="V222" s="456"/>
      <c r="W222" s="456"/>
      <c r="X222" s="456"/>
      <c r="Y222" s="456"/>
      <c r="Z222" s="456"/>
      <c r="AA222" s="456"/>
      <c r="AB222" s="457"/>
    </row>
    <row r="223" spans="1:28">
      <c r="A223" s="442" t="s">
        <v>598</v>
      </c>
      <c r="B223" s="439"/>
      <c r="C223" s="440">
        <v>215</v>
      </c>
      <c r="D223" s="443"/>
      <c r="E223" s="456"/>
      <c r="F223" s="456"/>
      <c r="G223" s="456"/>
      <c r="H223" s="457"/>
      <c r="I223" s="466"/>
      <c r="J223" s="456"/>
      <c r="K223" s="456"/>
      <c r="L223" s="456"/>
      <c r="M223" s="456"/>
      <c r="N223" s="456"/>
      <c r="O223" s="456"/>
      <c r="P223" s="456"/>
      <c r="Q223" s="456"/>
      <c r="R223" s="456"/>
      <c r="S223" s="456"/>
      <c r="T223" s="456"/>
      <c r="U223" s="456"/>
      <c r="V223" s="456"/>
      <c r="W223" s="456"/>
      <c r="X223" s="456"/>
      <c r="Y223" s="456"/>
      <c r="Z223" s="456"/>
      <c r="AA223" s="456"/>
      <c r="AB223" s="457"/>
    </row>
    <row r="224" spans="1:28">
      <c r="A224" s="442" t="s">
        <v>599</v>
      </c>
      <c r="B224" s="439"/>
      <c r="C224" s="440">
        <v>216</v>
      </c>
      <c r="D224" s="443"/>
      <c r="E224" s="456"/>
      <c r="F224" s="456"/>
      <c r="G224" s="456"/>
      <c r="H224" s="457"/>
      <c r="I224" s="466"/>
      <c r="J224" s="456"/>
      <c r="K224" s="456"/>
      <c r="L224" s="456"/>
      <c r="M224" s="456"/>
      <c r="N224" s="456"/>
      <c r="O224" s="456"/>
      <c r="P224" s="456"/>
      <c r="Q224" s="456"/>
      <c r="R224" s="456"/>
      <c r="S224" s="456"/>
      <c r="T224" s="456"/>
      <c r="U224" s="456"/>
      <c r="V224" s="456"/>
      <c r="W224" s="456"/>
      <c r="X224" s="456"/>
      <c r="Y224" s="456"/>
      <c r="Z224" s="456"/>
      <c r="AA224" s="456"/>
      <c r="AB224" s="457"/>
    </row>
    <row r="225" spans="1:28">
      <c r="A225" s="442" t="s">
        <v>600</v>
      </c>
      <c r="B225" s="439"/>
      <c r="C225" s="440">
        <v>217</v>
      </c>
      <c r="D225" s="443"/>
      <c r="E225" s="456"/>
      <c r="F225" s="456"/>
      <c r="G225" s="456"/>
      <c r="H225" s="457"/>
      <c r="I225" s="466"/>
      <c r="J225" s="456"/>
      <c r="K225" s="456"/>
      <c r="L225" s="456"/>
      <c r="M225" s="456"/>
      <c r="N225" s="456"/>
      <c r="O225" s="456"/>
      <c r="P225" s="456"/>
      <c r="Q225" s="456"/>
      <c r="R225" s="456"/>
      <c r="S225" s="456"/>
      <c r="T225" s="456"/>
      <c r="U225" s="456"/>
      <c r="V225" s="456"/>
      <c r="W225" s="456"/>
      <c r="X225" s="456"/>
      <c r="Y225" s="456"/>
      <c r="Z225" s="456"/>
      <c r="AA225" s="456"/>
      <c r="AB225" s="457"/>
    </row>
    <row r="226" spans="1:28">
      <c r="A226" s="442" t="s">
        <v>601</v>
      </c>
      <c r="B226" s="439"/>
      <c r="C226" s="440">
        <v>218</v>
      </c>
      <c r="D226" s="443"/>
      <c r="E226" s="456"/>
      <c r="F226" s="456"/>
      <c r="G226" s="456"/>
      <c r="H226" s="457"/>
      <c r="I226" s="466"/>
      <c r="J226" s="456"/>
      <c r="K226" s="456"/>
      <c r="L226" s="456"/>
      <c r="M226" s="456"/>
      <c r="N226" s="456"/>
      <c r="O226" s="456"/>
      <c r="P226" s="456"/>
      <c r="Q226" s="456"/>
      <c r="R226" s="456"/>
      <c r="S226" s="456"/>
      <c r="T226" s="456"/>
      <c r="U226" s="456"/>
      <c r="V226" s="456"/>
      <c r="W226" s="456"/>
      <c r="X226" s="456"/>
      <c r="Y226" s="456"/>
      <c r="Z226" s="456"/>
      <c r="AA226" s="456"/>
      <c r="AB226" s="457"/>
    </row>
    <row r="227" spans="1:28">
      <c r="A227" s="442" t="s">
        <v>602</v>
      </c>
      <c r="B227" s="439"/>
      <c r="C227" s="440">
        <v>219</v>
      </c>
      <c r="D227" s="443"/>
      <c r="E227" s="456"/>
      <c r="F227" s="456"/>
      <c r="G227" s="456"/>
      <c r="H227" s="457"/>
      <c r="I227" s="466"/>
      <c r="J227" s="456"/>
      <c r="K227" s="456"/>
      <c r="L227" s="456"/>
      <c r="M227" s="456"/>
      <c r="N227" s="456"/>
      <c r="O227" s="456"/>
      <c r="P227" s="456"/>
      <c r="Q227" s="456"/>
      <c r="R227" s="456"/>
      <c r="S227" s="456"/>
      <c r="T227" s="456"/>
      <c r="U227" s="456"/>
      <c r="V227" s="456"/>
      <c r="W227" s="456"/>
      <c r="X227" s="456"/>
      <c r="Y227" s="456"/>
      <c r="Z227" s="456"/>
      <c r="AA227" s="456"/>
      <c r="AB227" s="457"/>
    </row>
    <row r="228" spans="1:28">
      <c r="A228" s="442" t="s">
        <v>603</v>
      </c>
      <c r="B228" s="439"/>
      <c r="C228" s="440">
        <v>220</v>
      </c>
      <c r="D228" s="443"/>
      <c r="E228" s="456"/>
      <c r="F228" s="456"/>
      <c r="G228" s="456"/>
      <c r="H228" s="457"/>
      <c r="I228" s="466"/>
      <c r="J228" s="456"/>
      <c r="K228" s="456"/>
      <c r="L228" s="456"/>
      <c r="M228" s="456"/>
      <c r="N228" s="456"/>
      <c r="O228" s="456"/>
      <c r="P228" s="456"/>
      <c r="Q228" s="456"/>
      <c r="R228" s="456"/>
      <c r="S228" s="456"/>
      <c r="T228" s="456"/>
      <c r="U228" s="456"/>
      <c r="V228" s="456"/>
      <c r="W228" s="456"/>
      <c r="X228" s="456"/>
      <c r="Y228" s="456"/>
      <c r="Z228" s="456"/>
      <c r="AA228" s="456"/>
      <c r="AB228" s="457"/>
    </row>
    <row r="229" spans="1:28">
      <c r="A229" s="442" t="s">
        <v>604</v>
      </c>
      <c r="B229" s="439"/>
      <c r="C229" s="440">
        <v>221</v>
      </c>
      <c r="D229" s="443"/>
      <c r="E229" s="456"/>
      <c r="F229" s="456"/>
      <c r="G229" s="456"/>
      <c r="H229" s="457"/>
      <c r="I229" s="466"/>
      <c r="J229" s="456"/>
      <c r="K229" s="456"/>
      <c r="L229" s="456"/>
      <c r="M229" s="456"/>
      <c r="N229" s="456"/>
      <c r="O229" s="456"/>
      <c r="P229" s="456"/>
      <c r="Q229" s="456"/>
      <c r="R229" s="456"/>
      <c r="S229" s="456"/>
      <c r="T229" s="456"/>
      <c r="U229" s="456"/>
      <c r="V229" s="456"/>
      <c r="W229" s="456"/>
      <c r="X229" s="456"/>
      <c r="Y229" s="456"/>
      <c r="Z229" s="456"/>
      <c r="AA229" s="456"/>
      <c r="AB229" s="457"/>
    </row>
    <row r="230" spans="1:28">
      <c r="A230" s="442" t="s">
        <v>605</v>
      </c>
      <c r="B230" s="439"/>
      <c r="C230" s="440">
        <v>222</v>
      </c>
      <c r="D230" s="443"/>
      <c r="E230" s="456"/>
      <c r="F230" s="456"/>
      <c r="G230" s="456"/>
      <c r="H230" s="457"/>
      <c r="I230" s="466"/>
      <c r="J230" s="456"/>
      <c r="K230" s="456"/>
      <c r="L230" s="456"/>
      <c r="M230" s="456"/>
      <c r="N230" s="456"/>
      <c r="O230" s="456"/>
      <c r="P230" s="456"/>
      <c r="Q230" s="456"/>
      <c r="R230" s="456"/>
      <c r="S230" s="456"/>
      <c r="T230" s="456"/>
      <c r="U230" s="456"/>
      <c r="V230" s="456"/>
      <c r="W230" s="456"/>
      <c r="X230" s="456"/>
      <c r="Y230" s="456"/>
      <c r="Z230" s="456"/>
      <c r="AA230" s="456"/>
      <c r="AB230" s="457"/>
    </row>
    <row r="231" spans="1:28">
      <c r="A231" s="442" t="s">
        <v>606</v>
      </c>
      <c r="B231" s="439"/>
      <c r="C231" s="440">
        <v>223</v>
      </c>
      <c r="D231" s="443"/>
      <c r="E231" s="456"/>
      <c r="F231" s="456"/>
      <c r="G231" s="456"/>
      <c r="H231" s="457"/>
      <c r="I231" s="466"/>
      <c r="J231" s="456"/>
      <c r="K231" s="456"/>
      <c r="L231" s="456"/>
      <c r="M231" s="456"/>
      <c r="N231" s="456"/>
      <c r="O231" s="456"/>
      <c r="P231" s="456"/>
      <c r="Q231" s="456"/>
      <c r="R231" s="456"/>
      <c r="S231" s="456"/>
      <c r="T231" s="456"/>
      <c r="U231" s="456"/>
      <c r="V231" s="456"/>
      <c r="W231" s="456"/>
      <c r="X231" s="456"/>
      <c r="Y231" s="456"/>
      <c r="Z231" s="456"/>
      <c r="AA231" s="456"/>
      <c r="AB231" s="457"/>
    </row>
    <row r="232" spans="1:28">
      <c r="A232" s="442" t="s">
        <v>607</v>
      </c>
      <c r="B232" s="439"/>
      <c r="C232" s="440">
        <v>224</v>
      </c>
      <c r="D232" s="443"/>
      <c r="E232" s="456"/>
      <c r="F232" s="456"/>
      <c r="G232" s="456"/>
      <c r="H232" s="457"/>
      <c r="I232" s="466"/>
      <c r="J232" s="456"/>
      <c r="K232" s="456"/>
      <c r="L232" s="456"/>
      <c r="M232" s="456"/>
      <c r="N232" s="456"/>
      <c r="O232" s="456"/>
      <c r="P232" s="456"/>
      <c r="Q232" s="456"/>
      <c r="R232" s="456"/>
      <c r="S232" s="456"/>
      <c r="T232" s="456"/>
      <c r="U232" s="456"/>
      <c r="V232" s="456"/>
      <c r="W232" s="456"/>
      <c r="X232" s="456"/>
      <c r="Y232" s="456"/>
      <c r="Z232" s="456"/>
      <c r="AA232" s="456"/>
      <c r="AB232" s="457"/>
    </row>
    <row r="233" spans="1:28">
      <c r="A233" s="442" t="s">
        <v>608</v>
      </c>
      <c r="B233" s="439"/>
      <c r="C233" s="440">
        <v>225</v>
      </c>
      <c r="D233" s="443"/>
      <c r="E233" s="456"/>
      <c r="F233" s="456"/>
      <c r="G233" s="456"/>
      <c r="H233" s="457"/>
      <c r="I233" s="466"/>
      <c r="J233" s="456"/>
      <c r="K233" s="456"/>
      <c r="L233" s="456"/>
      <c r="M233" s="456"/>
      <c r="N233" s="456"/>
      <c r="O233" s="456"/>
      <c r="P233" s="456"/>
      <c r="Q233" s="456"/>
      <c r="R233" s="456"/>
      <c r="S233" s="456"/>
      <c r="T233" s="456"/>
      <c r="U233" s="456"/>
      <c r="V233" s="456"/>
      <c r="W233" s="456"/>
      <c r="X233" s="456"/>
      <c r="Y233" s="456"/>
      <c r="Z233" s="456"/>
      <c r="AA233" s="456"/>
      <c r="AB233" s="457"/>
    </row>
    <row r="234" spans="1:28">
      <c r="A234" s="442" t="s">
        <v>609</v>
      </c>
      <c r="B234" s="439"/>
      <c r="C234" s="440">
        <v>226</v>
      </c>
      <c r="D234" s="443"/>
      <c r="E234" s="456"/>
      <c r="F234" s="456"/>
      <c r="G234" s="456"/>
      <c r="H234" s="457"/>
      <c r="I234" s="466"/>
      <c r="J234" s="456"/>
      <c r="K234" s="456"/>
      <c r="L234" s="456"/>
      <c r="M234" s="456"/>
      <c r="N234" s="456"/>
      <c r="O234" s="456"/>
      <c r="P234" s="456"/>
      <c r="Q234" s="456"/>
      <c r="R234" s="456"/>
      <c r="S234" s="456"/>
      <c r="T234" s="456"/>
      <c r="U234" s="456"/>
      <c r="V234" s="456"/>
      <c r="W234" s="456"/>
      <c r="X234" s="456"/>
      <c r="Y234" s="456"/>
      <c r="Z234" s="456"/>
      <c r="AA234" s="456"/>
      <c r="AB234" s="457"/>
    </row>
    <row r="235" spans="1:28">
      <c r="A235" s="442" t="s">
        <v>610</v>
      </c>
      <c r="B235" s="439"/>
      <c r="C235" s="440">
        <v>227</v>
      </c>
      <c r="D235" s="443"/>
      <c r="E235" s="456"/>
      <c r="F235" s="456"/>
      <c r="G235" s="456"/>
      <c r="H235" s="457"/>
      <c r="I235" s="466"/>
      <c r="J235" s="456"/>
      <c r="K235" s="456"/>
      <c r="L235" s="456"/>
      <c r="M235" s="456"/>
      <c r="N235" s="456"/>
      <c r="O235" s="456"/>
      <c r="P235" s="456"/>
      <c r="Q235" s="456"/>
      <c r="R235" s="456"/>
      <c r="S235" s="456"/>
      <c r="T235" s="456"/>
      <c r="U235" s="456"/>
      <c r="V235" s="456"/>
      <c r="W235" s="456"/>
      <c r="X235" s="456"/>
      <c r="Y235" s="456"/>
      <c r="Z235" s="456"/>
      <c r="AA235" s="456"/>
      <c r="AB235" s="457"/>
    </row>
    <row r="236" spans="1:28">
      <c r="A236" s="442" t="s">
        <v>611</v>
      </c>
      <c r="B236" s="439"/>
      <c r="C236" s="440">
        <v>228</v>
      </c>
      <c r="D236" s="443"/>
      <c r="E236" s="456"/>
      <c r="F236" s="456"/>
      <c r="G236" s="456"/>
      <c r="H236" s="457"/>
      <c r="I236" s="466"/>
      <c r="J236" s="456"/>
      <c r="K236" s="456"/>
      <c r="L236" s="456"/>
      <c r="M236" s="456"/>
      <c r="N236" s="456"/>
      <c r="O236" s="456"/>
      <c r="P236" s="456"/>
      <c r="Q236" s="456"/>
      <c r="R236" s="456"/>
      <c r="S236" s="456"/>
      <c r="T236" s="456"/>
      <c r="U236" s="456"/>
      <c r="V236" s="456"/>
      <c r="W236" s="456"/>
      <c r="X236" s="456"/>
      <c r="Y236" s="456"/>
      <c r="Z236" s="456"/>
      <c r="AA236" s="456"/>
      <c r="AB236" s="457"/>
    </row>
    <row r="237" spans="1:28">
      <c r="A237" s="442" t="s">
        <v>612</v>
      </c>
      <c r="B237" s="439"/>
      <c r="C237" s="440">
        <v>229</v>
      </c>
      <c r="D237" s="443"/>
      <c r="E237" s="456"/>
      <c r="F237" s="456"/>
      <c r="G237" s="456"/>
      <c r="H237" s="457"/>
      <c r="I237" s="466"/>
      <c r="J237" s="456"/>
      <c r="K237" s="456"/>
      <c r="L237" s="456"/>
      <c r="M237" s="456"/>
      <c r="N237" s="456"/>
      <c r="O237" s="456"/>
      <c r="P237" s="456"/>
      <c r="Q237" s="456"/>
      <c r="R237" s="456"/>
      <c r="S237" s="456"/>
      <c r="T237" s="456"/>
      <c r="U237" s="456"/>
      <c r="V237" s="456"/>
      <c r="W237" s="456"/>
      <c r="X237" s="456"/>
      <c r="Y237" s="456"/>
      <c r="Z237" s="456"/>
      <c r="AA237" s="456"/>
      <c r="AB237" s="457"/>
    </row>
    <row r="238" spans="1:28">
      <c r="A238" s="442" t="s">
        <v>613</v>
      </c>
      <c r="B238" s="439"/>
      <c r="C238" s="440">
        <v>230</v>
      </c>
      <c r="D238" s="443"/>
      <c r="E238" s="456"/>
      <c r="F238" s="456"/>
      <c r="G238" s="456"/>
      <c r="H238" s="457"/>
      <c r="I238" s="466"/>
      <c r="J238" s="456"/>
      <c r="K238" s="456"/>
      <c r="L238" s="456"/>
      <c r="M238" s="456"/>
      <c r="N238" s="456"/>
      <c r="O238" s="456"/>
      <c r="P238" s="456"/>
      <c r="Q238" s="456"/>
      <c r="R238" s="456"/>
      <c r="S238" s="456"/>
      <c r="T238" s="456"/>
      <c r="U238" s="456"/>
      <c r="V238" s="456"/>
      <c r="W238" s="456"/>
      <c r="X238" s="456"/>
      <c r="Y238" s="456"/>
      <c r="Z238" s="456"/>
      <c r="AA238" s="456"/>
      <c r="AB238" s="457"/>
    </row>
    <row r="239" spans="1:28">
      <c r="A239" s="442" t="s">
        <v>614</v>
      </c>
      <c r="B239" s="439"/>
      <c r="C239" s="440">
        <v>231</v>
      </c>
      <c r="D239" s="443"/>
      <c r="E239" s="456"/>
      <c r="F239" s="456"/>
      <c r="G239" s="456"/>
      <c r="H239" s="457"/>
      <c r="I239" s="466"/>
      <c r="J239" s="456"/>
      <c r="K239" s="456"/>
      <c r="L239" s="456"/>
      <c r="M239" s="456"/>
      <c r="N239" s="456"/>
      <c r="O239" s="456"/>
      <c r="P239" s="456"/>
      <c r="Q239" s="456"/>
      <c r="R239" s="456"/>
      <c r="S239" s="456"/>
      <c r="T239" s="456"/>
      <c r="U239" s="456"/>
      <c r="V239" s="456"/>
      <c r="W239" s="456"/>
      <c r="X239" s="456"/>
      <c r="Y239" s="456"/>
      <c r="Z239" s="456"/>
      <c r="AA239" s="456"/>
      <c r="AB239" s="457"/>
    </row>
    <row r="240" spans="1:28">
      <c r="A240" s="442" t="s">
        <v>615</v>
      </c>
      <c r="B240" s="439"/>
      <c r="C240" s="440">
        <v>232</v>
      </c>
      <c r="D240" s="443"/>
      <c r="E240" s="456"/>
      <c r="F240" s="456"/>
      <c r="G240" s="456"/>
      <c r="H240" s="457"/>
      <c r="I240" s="466"/>
      <c r="J240" s="456"/>
      <c r="K240" s="456"/>
      <c r="L240" s="456"/>
      <c r="M240" s="456"/>
      <c r="N240" s="456"/>
      <c r="O240" s="456"/>
      <c r="P240" s="456"/>
      <c r="Q240" s="456"/>
      <c r="R240" s="456"/>
      <c r="S240" s="456"/>
      <c r="T240" s="456"/>
      <c r="U240" s="456"/>
      <c r="V240" s="456"/>
      <c r="W240" s="456"/>
      <c r="X240" s="456"/>
      <c r="Y240" s="456"/>
      <c r="Z240" s="456"/>
      <c r="AA240" s="456"/>
      <c r="AB240" s="457"/>
    </row>
    <row r="241" spans="1:28">
      <c r="A241" s="442" t="s">
        <v>616</v>
      </c>
      <c r="B241" s="439"/>
      <c r="C241" s="440">
        <v>233</v>
      </c>
      <c r="D241" s="443"/>
      <c r="E241" s="456"/>
      <c r="F241" s="456"/>
      <c r="G241" s="456"/>
      <c r="H241" s="457"/>
      <c r="I241" s="466"/>
      <c r="J241" s="456"/>
      <c r="K241" s="456"/>
      <c r="L241" s="456"/>
      <c r="M241" s="456"/>
      <c r="N241" s="456"/>
      <c r="O241" s="456"/>
      <c r="P241" s="456"/>
      <c r="Q241" s="456"/>
      <c r="R241" s="456"/>
      <c r="S241" s="456"/>
      <c r="T241" s="456"/>
      <c r="U241" s="456"/>
      <c r="V241" s="456"/>
      <c r="W241" s="456"/>
      <c r="X241" s="456"/>
      <c r="Y241" s="456"/>
      <c r="Z241" s="456"/>
      <c r="AA241" s="456"/>
      <c r="AB241" s="457"/>
    </row>
    <row r="242" spans="1:28">
      <c r="A242" s="442" t="s">
        <v>617</v>
      </c>
      <c r="B242" s="439"/>
      <c r="C242" s="440">
        <v>234</v>
      </c>
      <c r="D242" s="443"/>
      <c r="E242" s="456"/>
      <c r="F242" s="456"/>
      <c r="G242" s="456"/>
      <c r="H242" s="457"/>
      <c r="I242" s="466"/>
      <c r="J242" s="456"/>
      <c r="K242" s="456"/>
      <c r="L242" s="456"/>
      <c r="M242" s="456"/>
      <c r="N242" s="456"/>
      <c r="O242" s="456"/>
      <c r="P242" s="456"/>
      <c r="Q242" s="456"/>
      <c r="R242" s="456"/>
      <c r="S242" s="456"/>
      <c r="T242" s="456"/>
      <c r="U242" s="456"/>
      <c r="V242" s="456"/>
      <c r="W242" s="456"/>
      <c r="X242" s="456"/>
      <c r="Y242" s="456"/>
      <c r="Z242" s="456"/>
      <c r="AA242" s="456"/>
      <c r="AB242" s="457"/>
    </row>
    <row r="243" spans="1:28">
      <c r="A243" s="442" t="s">
        <v>618</v>
      </c>
      <c r="B243" s="439"/>
      <c r="C243" s="440">
        <v>235</v>
      </c>
      <c r="D243" s="443"/>
      <c r="E243" s="456"/>
      <c r="F243" s="456"/>
      <c r="G243" s="456"/>
      <c r="H243" s="457"/>
      <c r="I243" s="466"/>
      <c r="J243" s="456"/>
      <c r="K243" s="456"/>
      <c r="L243" s="456"/>
      <c r="M243" s="456"/>
      <c r="N243" s="456"/>
      <c r="O243" s="456"/>
      <c r="P243" s="456"/>
      <c r="Q243" s="456"/>
      <c r="R243" s="456"/>
      <c r="S243" s="456"/>
      <c r="T243" s="456"/>
      <c r="U243" s="456"/>
      <c r="V243" s="456"/>
      <c r="W243" s="456"/>
      <c r="X243" s="456"/>
      <c r="Y243" s="456"/>
      <c r="Z243" s="456"/>
      <c r="AA243" s="456"/>
      <c r="AB243" s="457"/>
    </row>
    <row r="244" spans="1:28">
      <c r="A244" s="442" t="s">
        <v>619</v>
      </c>
      <c r="B244" s="439"/>
      <c r="C244" s="440">
        <v>236</v>
      </c>
      <c r="D244" s="443"/>
      <c r="E244" s="456"/>
      <c r="F244" s="456"/>
      <c r="G244" s="456"/>
      <c r="H244" s="457"/>
      <c r="I244" s="466"/>
      <c r="J244" s="456"/>
      <c r="K244" s="456"/>
      <c r="L244" s="456"/>
      <c r="M244" s="456"/>
      <c r="N244" s="456"/>
      <c r="O244" s="456"/>
      <c r="P244" s="456"/>
      <c r="Q244" s="456"/>
      <c r="R244" s="456"/>
      <c r="S244" s="456"/>
      <c r="T244" s="456"/>
      <c r="U244" s="456"/>
      <c r="V244" s="456"/>
      <c r="W244" s="456"/>
      <c r="X244" s="456"/>
      <c r="Y244" s="456"/>
      <c r="Z244" s="456"/>
      <c r="AA244" s="456"/>
      <c r="AB244" s="457"/>
    </row>
    <row r="245" spans="1:28">
      <c r="A245" s="442" t="s">
        <v>620</v>
      </c>
      <c r="B245" s="439"/>
      <c r="C245" s="440">
        <v>237</v>
      </c>
      <c r="D245" s="443"/>
      <c r="E245" s="456"/>
      <c r="F245" s="456"/>
      <c r="G245" s="456"/>
      <c r="H245" s="457"/>
      <c r="I245" s="466"/>
      <c r="J245" s="456"/>
      <c r="K245" s="456"/>
      <c r="L245" s="456"/>
      <c r="M245" s="456"/>
      <c r="N245" s="456"/>
      <c r="O245" s="456"/>
      <c r="P245" s="456"/>
      <c r="Q245" s="456"/>
      <c r="R245" s="456"/>
      <c r="S245" s="456"/>
      <c r="T245" s="456"/>
      <c r="U245" s="456"/>
      <c r="V245" s="456"/>
      <c r="W245" s="456"/>
      <c r="X245" s="456"/>
      <c r="Y245" s="456"/>
      <c r="Z245" s="456"/>
      <c r="AA245" s="456"/>
      <c r="AB245" s="457"/>
    </row>
    <row r="246" spans="1:28">
      <c r="A246" s="442" t="s">
        <v>621</v>
      </c>
      <c r="B246" s="439"/>
      <c r="C246" s="440">
        <v>238</v>
      </c>
      <c r="D246" s="443"/>
      <c r="E246" s="456"/>
      <c r="F246" s="456"/>
      <c r="G246" s="456"/>
      <c r="H246" s="457"/>
      <c r="I246" s="466"/>
      <c r="J246" s="456"/>
      <c r="K246" s="456"/>
      <c r="L246" s="456"/>
      <c r="M246" s="456"/>
      <c r="N246" s="456"/>
      <c r="O246" s="456"/>
      <c r="P246" s="456"/>
      <c r="Q246" s="456"/>
      <c r="R246" s="456"/>
      <c r="S246" s="456"/>
      <c r="T246" s="456"/>
      <c r="U246" s="456"/>
      <c r="V246" s="456"/>
      <c r="W246" s="456"/>
      <c r="X246" s="456"/>
      <c r="Y246" s="456"/>
      <c r="Z246" s="456"/>
      <c r="AA246" s="456"/>
      <c r="AB246" s="457"/>
    </row>
    <row r="247" spans="1:28">
      <c r="A247" s="442" t="s">
        <v>622</v>
      </c>
      <c r="B247" s="439"/>
      <c r="C247" s="440">
        <v>239</v>
      </c>
      <c r="D247" s="443"/>
      <c r="E247" s="456"/>
      <c r="F247" s="456"/>
      <c r="G247" s="456"/>
      <c r="H247" s="457"/>
      <c r="I247" s="466"/>
      <c r="J247" s="456"/>
      <c r="K247" s="456"/>
      <c r="L247" s="456"/>
      <c r="M247" s="456"/>
      <c r="N247" s="456"/>
      <c r="O247" s="456"/>
      <c r="P247" s="456"/>
      <c r="Q247" s="456"/>
      <c r="R247" s="456"/>
      <c r="S247" s="456"/>
      <c r="T247" s="456"/>
      <c r="U247" s="456"/>
      <c r="V247" s="456"/>
      <c r="W247" s="456"/>
      <c r="X247" s="456"/>
      <c r="Y247" s="456"/>
      <c r="Z247" s="456"/>
      <c r="AA247" s="456"/>
      <c r="AB247" s="457"/>
    </row>
    <row r="248" spans="1:28">
      <c r="A248" s="442" t="s">
        <v>623</v>
      </c>
      <c r="B248" s="439"/>
      <c r="C248" s="440">
        <v>240</v>
      </c>
      <c r="D248" s="443"/>
      <c r="E248" s="456"/>
      <c r="F248" s="456"/>
      <c r="G248" s="456"/>
      <c r="H248" s="457"/>
      <c r="I248" s="466"/>
      <c r="J248" s="456"/>
      <c r="K248" s="456"/>
      <c r="L248" s="456"/>
      <c r="M248" s="456"/>
      <c r="N248" s="456"/>
      <c r="O248" s="456"/>
      <c r="P248" s="456"/>
      <c r="Q248" s="456"/>
      <c r="R248" s="456"/>
      <c r="S248" s="456"/>
      <c r="T248" s="456"/>
      <c r="U248" s="456"/>
      <c r="V248" s="456"/>
      <c r="W248" s="456"/>
      <c r="X248" s="456"/>
      <c r="Y248" s="456"/>
      <c r="Z248" s="456"/>
      <c r="AA248" s="456"/>
      <c r="AB248" s="457"/>
    </row>
    <row r="249" spans="1:28">
      <c r="A249" s="442" t="s">
        <v>624</v>
      </c>
      <c r="B249" s="439"/>
      <c r="C249" s="440">
        <v>241</v>
      </c>
      <c r="D249" s="443"/>
      <c r="E249" s="456"/>
      <c r="F249" s="456"/>
      <c r="G249" s="456"/>
      <c r="H249" s="457"/>
      <c r="I249" s="466"/>
      <c r="J249" s="456"/>
      <c r="K249" s="456"/>
      <c r="L249" s="456"/>
      <c r="M249" s="456"/>
      <c r="N249" s="456"/>
      <c r="O249" s="456"/>
      <c r="P249" s="456"/>
      <c r="Q249" s="456"/>
      <c r="R249" s="456"/>
      <c r="S249" s="456"/>
      <c r="T249" s="456"/>
      <c r="U249" s="456"/>
      <c r="V249" s="456"/>
      <c r="W249" s="456"/>
      <c r="X249" s="456"/>
      <c r="Y249" s="456"/>
      <c r="Z249" s="456"/>
      <c r="AA249" s="456"/>
      <c r="AB249" s="457"/>
    </row>
    <row r="250" spans="1:28">
      <c r="A250" s="442" t="s">
        <v>625</v>
      </c>
      <c r="B250" s="439"/>
      <c r="C250" s="440">
        <v>242</v>
      </c>
      <c r="D250" s="443"/>
      <c r="E250" s="456"/>
      <c r="F250" s="456"/>
      <c r="G250" s="456"/>
      <c r="H250" s="457"/>
      <c r="I250" s="466"/>
      <c r="J250" s="456"/>
      <c r="K250" s="456"/>
      <c r="L250" s="456"/>
      <c r="M250" s="456"/>
      <c r="N250" s="456"/>
      <c r="O250" s="456"/>
      <c r="P250" s="456"/>
      <c r="Q250" s="456"/>
      <c r="R250" s="456"/>
      <c r="S250" s="456"/>
      <c r="T250" s="456"/>
      <c r="U250" s="456"/>
      <c r="V250" s="456"/>
      <c r="W250" s="456"/>
      <c r="X250" s="456"/>
      <c r="Y250" s="456"/>
      <c r="Z250" s="456"/>
      <c r="AA250" s="456"/>
      <c r="AB250" s="457"/>
    </row>
    <row r="251" spans="1:28">
      <c r="A251" s="442" t="s">
        <v>626</v>
      </c>
      <c r="B251" s="439"/>
      <c r="C251" s="440">
        <v>243</v>
      </c>
      <c r="D251" s="443"/>
      <c r="E251" s="456"/>
      <c r="F251" s="456"/>
      <c r="G251" s="456"/>
      <c r="H251" s="457"/>
      <c r="I251" s="466"/>
      <c r="J251" s="456"/>
      <c r="K251" s="456"/>
      <c r="L251" s="456"/>
      <c r="M251" s="456"/>
      <c r="N251" s="456"/>
      <c r="O251" s="456"/>
      <c r="P251" s="456"/>
      <c r="Q251" s="456"/>
      <c r="R251" s="456"/>
      <c r="S251" s="456"/>
      <c r="T251" s="456"/>
      <c r="U251" s="456"/>
      <c r="V251" s="456"/>
      <c r="W251" s="456"/>
      <c r="X251" s="456"/>
      <c r="Y251" s="456"/>
      <c r="Z251" s="456"/>
      <c r="AA251" s="456"/>
      <c r="AB251" s="457"/>
    </row>
    <row r="252" spans="1:28">
      <c r="A252" s="442" t="s">
        <v>627</v>
      </c>
      <c r="B252" s="439"/>
      <c r="C252" s="440">
        <v>244</v>
      </c>
      <c r="D252" s="443"/>
      <c r="E252" s="456"/>
      <c r="F252" s="456"/>
      <c r="G252" s="456"/>
      <c r="H252" s="457"/>
      <c r="I252" s="466"/>
      <c r="J252" s="456"/>
      <c r="K252" s="456"/>
      <c r="L252" s="456"/>
      <c r="M252" s="456"/>
      <c r="N252" s="456"/>
      <c r="O252" s="456"/>
      <c r="P252" s="456"/>
      <c r="Q252" s="456"/>
      <c r="R252" s="456"/>
      <c r="S252" s="456"/>
      <c r="T252" s="456"/>
      <c r="U252" s="456"/>
      <c r="V252" s="456"/>
      <c r="W252" s="456"/>
      <c r="X252" s="456"/>
      <c r="Y252" s="456"/>
      <c r="Z252" s="456"/>
      <c r="AA252" s="456"/>
      <c r="AB252" s="457"/>
    </row>
    <row r="253" spans="1:28">
      <c r="A253" s="442" t="s">
        <v>628</v>
      </c>
      <c r="B253" s="439"/>
      <c r="C253" s="440">
        <v>245</v>
      </c>
      <c r="D253" s="443"/>
      <c r="E253" s="456"/>
      <c r="F253" s="456"/>
      <c r="G253" s="456"/>
      <c r="H253" s="457"/>
      <c r="I253" s="466"/>
      <c r="J253" s="456"/>
      <c r="K253" s="456"/>
      <c r="L253" s="456"/>
      <c r="M253" s="456"/>
      <c r="N253" s="456"/>
      <c r="O253" s="456"/>
      <c r="P253" s="456"/>
      <c r="Q253" s="456"/>
      <c r="R253" s="456"/>
      <c r="S253" s="456"/>
      <c r="T253" s="456"/>
      <c r="U253" s="456"/>
      <c r="V253" s="456"/>
      <c r="W253" s="456"/>
      <c r="X253" s="456"/>
      <c r="Y253" s="456"/>
      <c r="Z253" s="456"/>
      <c r="AA253" s="456"/>
      <c r="AB253" s="457"/>
    </row>
    <row r="254" spans="1:28">
      <c r="A254" s="442" t="s">
        <v>629</v>
      </c>
      <c r="B254" s="439"/>
      <c r="C254" s="440">
        <v>246</v>
      </c>
      <c r="D254" s="443"/>
      <c r="E254" s="456"/>
      <c r="F254" s="456"/>
      <c r="G254" s="456"/>
      <c r="H254" s="457"/>
      <c r="I254" s="466"/>
      <c r="J254" s="456"/>
      <c r="K254" s="456"/>
      <c r="L254" s="456"/>
      <c r="M254" s="456"/>
      <c r="N254" s="456"/>
      <c r="O254" s="456"/>
      <c r="P254" s="456"/>
      <c r="Q254" s="456"/>
      <c r="R254" s="456"/>
      <c r="S254" s="456"/>
      <c r="T254" s="456"/>
      <c r="U254" s="456"/>
      <c r="V254" s="456"/>
      <c r="W254" s="456"/>
      <c r="X254" s="456"/>
      <c r="Y254" s="456"/>
      <c r="Z254" s="456"/>
      <c r="AA254" s="456"/>
      <c r="AB254" s="457"/>
    </row>
    <row r="255" spans="1:28">
      <c r="A255" s="442" t="s">
        <v>630</v>
      </c>
      <c r="B255" s="439"/>
      <c r="C255" s="440">
        <v>247</v>
      </c>
      <c r="D255" s="443"/>
      <c r="E255" s="456"/>
      <c r="F255" s="456"/>
      <c r="G255" s="456"/>
      <c r="H255" s="457"/>
      <c r="I255" s="466"/>
      <c r="J255" s="456"/>
      <c r="K255" s="456"/>
      <c r="L255" s="456"/>
      <c r="M255" s="456"/>
      <c r="N255" s="456"/>
      <c r="O255" s="456"/>
      <c r="P255" s="456"/>
      <c r="Q255" s="456"/>
      <c r="R255" s="456"/>
      <c r="S255" s="456"/>
      <c r="T255" s="456"/>
      <c r="U255" s="456"/>
      <c r="V255" s="456"/>
      <c r="W255" s="456"/>
      <c r="X255" s="456"/>
      <c r="Y255" s="456"/>
      <c r="Z255" s="456"/>
      <c r="AA255" s="456"/>
      <c r="AB255" s="457"/>
    </row>
    <row r="256" spans="1:28">
      <c r="A256" s="442" t="s">
        <v>631</v>
      </c>
      <c r="B256" s="439"/>
      <c r="C256" s="440">
        <v>248</v>
      </c>
      <c r="D256" s="443"/>
      <c r="E256" s="456"/>
      <c r="F256" s="456"/>
      <c r="G256" s="456"/>
      <c r="H256" s="457"/>
      <c r="I256" s="466"/>
      <c r="J256" s="456"/>
      <c r="K256" s="456"/>
      <c r="L256" s="456"/>
      <c r="M256" s="456"/>
      <c r="N256" s="456"/>
      <c r="O256" s="456"/>
      <c r="P256" s="456"/>
      <c r="Q256" s="456"/>
      <c r="R256" s="456"/>
      <c r="S256" s="456"/>
      <c r="T256" s="456"/>
      <c r="U256" s="456"/>
      <c r="V256" s="456"/>
      <c r="W256" s="456"/>
      <c r="X256" s="456"/>
      <c r="Y256" s="456"/>
      <c r="Z256" s="456"/>
      <c r="AA256" s="456"/>
      <c r="AB256" s="457"/>
    </row>
    <row r="257" spans="1:28">
      <c r="A257" s="442" t="s">
        <v>632</v>
      </c>
      <c r="B257" s="439"/>
      <c r="C257" s="440">
        <v>249</v>
      </c>
      <c r="D257" s="443"/>
      <c r="E257" s="456"/>
      <c r="F257" s="456"/>
      <c r="G257" s="456"/>
      <c r="H257" s="457"/>
      <c r="I257" s="466"/>
      <c r="J257" s="456"/>
      <c r="K257" s="456"/>
      <c r="L257" s="456"/>
      <c r="M257" s="456"/>
      <c r="N257" s="456"/>
      <c r="O257" s="456"/>
      <c r="P257" s="456"/>
      <c r="Q257" s="456"/>
      <c r="R257" s="456"/>
      <c r="S257" s="456"/>
      <c r="T257" s="456"/>
      <c r="U257" s="456"/>
      <c r="V257" s="456"/>
      <c r="W257" s="456"/>
      <c r="X257" s="456"/>
      <c r="Y257" s="456"/>
      <c r="Z257" s="456"/>
      <c r="AA257" s="456"/>
      <c r="AB257" s="457"/>
    </row>
    <row r="258" spans="1:28">
      <c r="A258" s="442" t="s">
        <v>633</v>
      </c>
      <c r="B258" s="439"/>
      <c r="C258" s="440">
        <v>250</v>
      </c>
      <c r="D258" s="443"/>
      <c r="E258" s="456"/>
      <c r="F258" s="456"/>
      <c r="G258" s="456"/>
      <c r="H258" s="457"/>
      <c r="I258" s="466"/>
      <c r="J258" s="456"/>
      <c r="K258" s="456"/>
      <c r="L258" s="456"/>
      <c r="M258" s="456"/>
      <c r="N258" s="456"/>
      <c r="O258" s="456"/>
      <c r="P258" s="456"/>
      <c r="Q258" s="456"/>
      <c r="R258" s="456"/>
      <c r="S258" s="456"/>
      <c r="T258" s="456"/>
      <c r="U258" s="456"/>
      <c r="V258" s="456"/>
      <c r="W258" s="456"/>
      <c r="X258" s="456"/>
      <c r="Y258" s="456"/>
      <c r="Z258" s="456"/>
      <c r="AA258" s="456"/>
      <c r="AB258" s="457"/>
    </row>
    <row r="259" spans="1:28">
      <c r="A259" s="442" t="s">
        <v>634</v>
      </c>
      <c r="B259" s="439"/>
      <c r="C259" s="440">
        <v>251</v>
      </c>
      <c r="D259" s="443"/>
      <c r="E259" s="456"/>
      <c r="F259" s="456"/>
      <c r="G259" s="456"/>
      <c r="H259" s="457"/>
      <c r="I259" s="466"/>
      <c r="J259" s="456"/>
      <c r="K259" s="456"/>
      <c r="L259" s="456"/>
      <c r="M259" s="456"/>
      <c r="N259" s="456"/>
      <c r="O259" s="456"/>
      <c r="P259" s="456"/>
      <c r="Q259" s="456"/>
      <c r="R259" s="456"/>
      <c r="S259" s="456"/>
      <c r="T259" s="456"/>
      <c r="U259" s="456"/>
      <c r="V259" s="456"/>
      <c r="W259" s="456"/>
      <c r="X259" s="456"/>
      <c r="Y259" s="456"/>
      <c r="Z259" s="456"/>
      <c r="AA259" s="456"/>
      <c r="AB259" s="457"/>
    </row>
    <row r="260" spans="1:28" ht="15.75" thickBot="1">
      <c r="A260" s="444" t="s">
        <v>385</v>
      </c>
      <c r="B260" s="445"/>
      <c r="C260" s="446">
        <v>378</v>
      </c>
      <c r="D260" s="447"/>
      <c r="E260" s="458"/>
      <c r="F260" s="458"/>
      <c r="G260" s="458"/>
      <c r="H260" s="459"/>
      <c r="I260" s="467"/>
      <c r="J260" s="458"/>
      <c r="K260" s="458"/>
      <c r="L260" s="458"/>
      <c r="M260" s="458"/>
      <c r="N260" s="458"/>
      <c r="O260" s="458"/>
      <c r="P260" s="458"/>
      <c r="Q260" s="458"/>
      <c r="R260" s="458"/>
      <c r="S260" s="458"/>
      <c r="T260" s="458"/>
      <c r="U260" s="458"/>
      <c r="V260" s="458"/>
      <c r="W260" s="458"/>
      <c r="X260" s="458"/>
      <c r="Y260" s="458"/>
      <c r="Z260" s="458"/>
      <c r="AA260" s="458"/>
      <c r="AB260" s="459"/>
    </row>
    <row r="261" spans="1:28" ht="16.5" thickTop="1" thickBot="1">
      <c r="A261" s="448" t="s">
        <v>386</v>
      </c>
      <c r="B261" s="449"/>
      <c r="C261" s="450">
        <v>34</v>
      </c>
      <c r="D261" s="451">
        <f t="shared" ref="D261" si="4">SUM(D9,D31,D35)</f>
        <v>0</v>
      </c>
      <c r="E261" s="460">
        <f t="shared" ref="E261:AB261" si="5">SUM(E9,E31,E35)</f>
        <v>0</v>
      </c>
      <c r="F261" s="460">
        <f t="shared" si="5"/>
        <v>0</v>
      </c>
      <c r="G261" s="460">
        <f t="shared" si="5"/>
        <v>0</v>
      </c>
      <c r="H261" s="461">
        <f t="shared" si="5"/>
        <v>0</v>
      </c>
      <c r="I261" s="468">
        <f t="shared" si="5"/>
        <v>0</v>
      </c>
      <c r="J261" s="460">
        <f t="shared" si="5"/>
        <v>0</v>
      </c>
      <c r="K261" s="460">
        <f t="shared" si="5"/>
        <v>0</v>
      </c>
      <c r="L261" s="460">
        <f t="shared" si="5"/>
        <v>0</v>
      </c>
      <c r="M261" s="460">
        <f t="shared" si="5"/>
        <v>0</v>
      </c>
      <c r="N261" s="460">
        <f t="shared" si="5"/>
        <v>0</v>
      </c>
      <c r="O261" s="460">
        <f t="shared" si="5"/>
        <v>0</v>
      </c>
      <c r="P261" s="460">
        <f t="shared" si="5"/>
        <v>0</v>
      </c>
      <c r="Q261" s="460">
        <f t="shared" si="5"/>
        <v>0</v>
      </c>
      <c r="R261" s="460">
        <f t="shared" si="5"/>
        <v>0</v>
      </c>
      <c r="S261" s="460">
        <f t="shared" si="5"/>
        <v>0</v>
      </c>
      <c r="T261" s="460">
        <f t="shared" si="5"/>
        <v>0</v>
      </c>
      <c r="U261" s="460">
        <f t="shared" si="5"/>
        <v>0</v>
      </c>
      <c r="V261" s="460">
        <f t="shared" si="5"/>
        <v>0</v>
      </c>
      <c r="W261" s="460">
        <f t="shared" si="5"/>
        <v>0</v>
      </c>
      <c r="X261" s="460">
        <f t="shared" si="5"/>
        <v>0</v>
      </c>
      <c r="Y261" s="460">
        <f t="shared" si="5"/>
        <v>0</v>
      </c>
      <c r="Z261" s="460">
        <f t="shared" si="5"/>
        <v>0</v>
      </c>
      <c r="AA261" s="460">
        <f t="shared" si="5"/>
        <v>0</v>
      </c>
      <c r="AB261" s="461">
        <f t="shared" si="5"/>
        <v>0</v>
      </c>
    </row>
    <row r="262" spans="1:28" ht="15.75" thickTop="1"/>
  </sheetData>
  <mergeCells count="27">
    <mergeCell ref="D4:H4"/>
    <mergeCell ref="I4:AB4"/>
    <mergeCell ref="D5:D6"/>
    <mergeCell ref="E5:E6"/>
    <mergeCell ref="F5:F6"/>
    <mergeCell ref="G5:G6"/>
    <mergeCell ref="H5:H6"/>
    <mergeCell ref="I5:I6"/>
    <mergeCell ref="J5:J6"/>
    <mergeCell ref="K5:K6"/>
    <mergeCell ref="W5:W6"/>
    <mergeCell ref="L5:L6"/>
    <mergeCell ref="M5:M6"/>
    <mergeCell ref="N5:N6"/>
    <mergeCell ref="O5:O6"/>
    <mergeCell ref="P5:P6"/>
    <mergeCell ref="Q5:Q6"/>
    <mergeCell ref="R5:R6"/>
    <mergeCell ref="S5:S6"/>
    <mergeCell ref="T5:T6"/>
    <mergeCell ref="U5:U6"/>
    <mergeCell ref="AB5:AB6"/>
    <mergeCell ref="V5:V6"/>
    <mergeCell ref="X5:X6"/>
    <mergeCell ref="Y5:Y6"/>
    <mergeCell ref="Z5:Z6"/>
    <mergeCell ref="AA5:AA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Units!$B$4:$B$8</xm:f>
          </x14:formula1>
          <xm:sqref>D7:AB7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262"/>
  <sheetViews>
    <sheetView zoomScale="80" zoomScaleNormal="80" workbookViewId="0">
      <pane xSplit="3" ySplit="8" topLeftCell="D240" activePane="bottomRight" state="frozen"/>
      <selection pane="topRight" activeCell="D1" sqref="D1"/>
      <selection pane="bottomLeft" activeCell="A10" sqref="A10"/>
      <selection pane="bottomRight" activeCell="D9" sqref="D9"/>
    </sheetView>
  </sheetViews>
  <sheetFormatPr defaultRowHeight="15"/>
  <cols>
    <col min="1" max="1" width="9" style="230"/>
    <col min="2" max="2" width="19.5" style="230" customWidth="1"/>
    <col min="3" max="3" width="3.625" style="230" customWidth="1"/>
    <col min="4" max="28" width="12.625" style="230" customWidth="1"/>
    <col min="29" max="256" width="9" style="230"/>
    <col min="257" max="257" width="19.5" style="230" customWidth="1"/>
    <col min="258" max="258" width="3.625" style="230" customWidth="1"/>
    <col min="259" max="264" width="11.25" style="230" customWidth="1"/>
    <col min="265" max="274" width="9.625" style="230" customWidth="1"/>
    <col min="275" max="512" width="9" style="230"/>
    <col min="513" max="513" width="19.5" style="230" customWidth="1"/>
    <col min="514" max="514" width="3.625" style="230" customWidth="1"/>
    <col min="515" max="520" width="11.25" style="230" customWidth="1"/>
    <col min="521" max="530" width="9.625" style="230" customWidth="1"/>
    <col min="531" max="768" width="9" style="230"/>
    <col min="769" max="769" width="19.5" style="230" customWidth="1"/>
    <col min="770" max="770" width="3.625" style="230" customWidth="1"/>
    <col min="771" max="776" width="11.25" style="230" customWidth="1"/>
    <col min="777" max="786" width="9.625" style="230" customWidth="1"/>
    <col min="787" max="1024" width="9" style="230"/>
    <col min="1025" max="1025" width="19.5" style="230" customWidth="1"/>
    <col min="1026" max="1026" width="3.625" style="230" customWidth="1"/>
    <col min="1027" max="1032" width="11.25" style="230" customWidth="1"/>
    <col min="1033" max="1042" width="9.625" style="230" customWidth="1"/>
    <col min="1043" max="1280" width="9" style="230"/>
    <col min="1281" max="1281" width="19.5" style="230" customWidth="1"/>
    <col min="1282" max="1282" width="3.625" style="230" customWidth="1"/>
    <col min="1283" max="1288" width="11.25" style="230" customWidth="1"/>
    <col min="1289" max="1298" width="9.625" style="230" customWidth="1"/>
    <col min="1299" max="1536" width="9" style="230"/>
    <col min="1537" max="1537" width="19.5" style="230" customWidth="1"/>
    <col min="1538" max="1538" width="3.625" style="230" customWidth="1"/>
    <col min="1539" max="1544" width="11.25" style="230" customWidth="1"/>
    <col min="1545" max="1554" width="9.625" style="230" customWidth="1"/>
    <col min="1555" max="1792" width="9" style="230"/>
    <col min="1793" max="1793" width="19.5" style="230" customWidth="1"/>
    <col min="1794" max="1794" width="3.625" style="230" customWidth="1"/>
    <col min="1795" max="1800" width="11.25" style="230" customWidth="1"/>
    <col min="1801" max="1810" width="9.625" style="230" customWidth="1"/>
    <col min="1811" max="2048" width="9" style="230"/>
    <col min="2049" max="2049" width="19.5" style="230" customWidth="1"/>
    <col min="2050" max="2050" width="3.625" style="230" customWidth="1"/>
    <col min="2051" max="2056" width="11.25" style="230" customWidth="1"/>
    <col min="2057" max="2066" width="9.625" style="230" customWidth="1"/>
    <col min="2067" max="2304" width="9" style="230"/>
    <col min="2305" max="2305" width="19.5" style="230" customWidth="1"/>
    <col min="2306" max="2306" width="3.625" style="230" customWidth="1"/>
    <col min="2307" max="2312" width="11.25" style="230" customWidth="1"/>
    <col min="2313" max="2322" width="9.625" style="230" customWidth="1"/>
    <col min="2323" max="2560" width="9" style="230"/>
    <col min="2561" max="2561" width="19.5" style="230" customWidth="1"/>
    <col min="2562" max="2562" width="3.625" style="230" customWidth="1"/>
    <col min="2563" max="2568" width="11.25" style="230" customWidth="1"/>
    <col min="2569" max="2578" width="9.625" style="230" customWidth="1"/>
    <col min="2579" max="2816" width="9" style="230"/>
    <col min="2817" max="2817" width="19.5" style="230" customWidth="1"/>
    <col min="2818" max="2818" width="3.625" style="230" customWidth="1"/>
    <col min="2819" max="2824" width="11.25" style="230" customWidth="1"/>
    <col min="2825" max="2834" width="9.625" style="230" customWidth="1"/>
    <col min="2835" max="3072" width="9" style="230"/>
    <col min="3073" max="3073" width="19.5" style="230" customWidth="1"/>
    <col min="3074" max="3074" width="3.625" style="230" customWidth="1"/>
    <col min="3075" max="3080" width="11.25" style="230" customWidth="1"/>
    <col min="3081" max="3090" width="9.625" style="230" customWidth="1"/>
    <col min="3091" max="3328" width="9" style="230"/>
    <col min="3329" max="3329" width="19.5" style="230" customWidth="1"/>
    <col min="3330" max="3330" width="3.625" style="230" customWidth="1"/>
    <col min="3331" max="3336" width="11.25" style="230" customWidth="1"/>
    <col min="3337" max="3346" width="9.625" style="230" customWidth="1"/>
    <col min="3347" max="3584" width="9" style="230"/>
    <col min="3585" max="3585" width="19.5" style="230" customWidth="1"/>
    <col min="3586" max="3586" width="3.625" style="230" customWidth="1"/>
    <col min="3587" max="3592" width="11.25" style="230" customWidth="1"/>
    <col min="3593" max="3602" width="9.625" style="230" customWidth="1"/>
    <col min="3603" max="3840" width="9" style="230"/>
    <col min="3841" max="3841" width="19.5" style="230" customWidth="1"/>
    <col min="3842" max="3842" width="3.625" style="230" customWidth="1"/>
    <col min="3843" max="3848" width="11.25" style="230" customWidth="1"/>
    <col min="3849" max="3858" width="9.625" style="230" customWidth="1"/>
    <col min="3859" max="4096" width="9" style="230"/>
    <col min="4097" max="4097" width="19.5" style="230" customWidth="1"/>
    <col min="4098" max="4098" width="3.625" style="230" customWidth="1"/>
    <col min="4099" max="4104" width="11.25" style="230" customWidth="1"/>
    <col min="4105" max="4114" width="9.625" style="230" customWidth="1"/>
    <col min="4115" max="4352" width="9" style="230"/>
    <col min="4353" max="4353" width="19.5" style="230" customWidth="1"/>
    <col min="4354" max="4354" width="3.625" style="230" customWidth="1"/>
    <col min="4355" max="4360" width="11.25" style="230" customWidth="1"/>
    <col min="4361" max="4370" width="9.625" style="230" customWidth="1"/>
    <col min="4371" max="4608" width="9" style="230"/>
    <col min="4609" max="4609" width="19.5" style="230" customWidth="1"/>
    <col min="4610" max="4610" width="3.625" style="230" customWidth="1"/>
    <col min="4611" max="4616" width="11.25" style="230" customWidth="1"/>
    <col min="4617" max="4626" width="9.625" style="230" customWidth="1"/>
    <col min="4627" max="4864" width="9" style="230"/>
    <col min="4865" max="4865" width="19.5" style="230" customWidth="1"/>
    <col min="4866" max="4866" width="3.625" style="230" customWidth="1"/>
    <col min="4867" max="4872" width="11.25" style="230" customWidth="1"/>
    <col min="4873" max="4882" width="9.625" style="230" customWidth="1"/>
    <col min="4883" max="5120" width="9" style="230"/>
    <col min="5121" max="5121" width="19.5" style="230" customWidth="1"/>
    <col min="5122" max="5122" width="3.625" style="230" customWidth="1"/>
    <col min="5123" max="5128" width="11.25" style="230" customWidth="1"/>
    <col min="5129" max="5138" width="9.625" style="230" customWidth="1"/>
    <col min="5139" max="5376" width="9" style="230"/>
    <col min="5377" max="5377" width="19.5" style="230" customWidth="1"/>
    <col min="5378" max="5378" width="3.625" style="230" customWidth="1"/>
    <col min="5379" max="5384" width="11.25" style="230" customWidth="1"/>
    <col min="5385" max="5394" width="9.625" style="230" customWidth="1"/>
    <col min="5395" max="5632" width="9" style="230"/>
    <col min="5633" max="5633" width="19.5" style="230" customWidth="1"/>
    <col min="5634" max="5634" width="3.625" style="230" customWidth="1"/>
    <col min="5635" max="5640" width="11.25" style="230" customWidth="1"/>
    <col min="5641" max="5650" width="9.625" style="230" customWidth="1"/>
    <col min="5651" max="5888" width="9" style="230"/>
    <col min="5889" max="5889" width="19.5" style="230" customWidth="1"/>
    <col min="5890" max="5890" width="3.625" style="230" customWidth="1"/>
    <col min="5891" max="5896" width="11.25" style="230" customWidth="1"/>
    <col min="5897" max="5906" width="9.625" style="230" customWidth="1"/>
    <col min="5907" max="6144" width="9" style="230"/>
    <col min="6145" max="6145" width="19.5" style="230" customWidth="1"/>
    <col min="6146" max="6146" width="3.625" style="230" customWidth="1"/>
    <col min="6147" max="6152" width="11.25" style="230" customWidth="1"/>
    <col min="6153" max="6162" width="9.625" style="230" customWidth="1"/>
    <col min="6163" max="6400" width="9" style="230"/>
    <col min="6401" max="6401" width="19.5" style="230" customWidth="1"/>
    <col min="6402" max="6402" width="3.625" style="230" customWidth="1"/>
    <col min="6403" max="6408" width="11.25" style="230" customWidth="1"/>
    <col min="6409" max="6418" width="9.625" style="230" customWidth="1"/>
    <col min="6419" max="6656" width="9" style="230"/>
    <col min="6657" max="6657" width="19.5" style="230" customWidth="1"/>
    <col min="6658" max="6658" width="3.625" style="230" customWidth="1"/>
    <col min="6659" max="6664" width="11.25" style="230" customWidth="1"/>
    <col min="6665" max="6674" width="9.625" style="230" customWidth="1"/>
    <col min="6675" max="6912" width="9" style="230"/>
    <col min="6913" max="6913" width="19.5" style="230" customWidth="1"/>
    <col min="6914" max="6914" width="3.625" style="230" customWidth="1"/>
    <col min="6915" max="6920" width="11.25" style="230" customWidth="1"/>
    <col min="6921" max="6930" width="9.625" style="230" customWidth="1"/>
    <col min="6931" max="7168" width="9" style="230"/>
    <col min="7169" max="7169" width="19.5" style="230" customWidth="1"/>
    <col min="7170" max="7170" width="3.625" style="230" customWidth="1"/>
    <col min="7171" max="7176" width="11.25" style="230" customWidth="1"/>
    <col min="7177" max="7186" width="9.625" style="230" customWidth="1"/>
    <col min="7187" max="7424" width="9" style="230"/>
    <col min="7425" max="7425" width="19.5" style="230" customWidth="1"/>
    <col min="7426" max="7426" width="3.625" style="230" customWidth="1"/>
    <col min="7427" max="7432" width="11.25" style="230" customWidth="1"/>
    <col min="7433" max="7442" width="9.625" style="230" customWidth="1"/>
    <col min="7443" max="7680" width="9" style="230"/>
    <col min="7681" max="7681" width="19.5" style="230" customWidth="1"/>
    <col min="7682" max="7682" width="3.625" style="230" customWidth="1"/>
    <col min="7683" max="7688" width="11.25" style="230" customWidth="1"/>
    <col min="7689" max="7698" width="9.625" style="230" customWidth="1"/>
    <col min="7699" max="7936" width="9" style="230"/>
    <col min="7937" max="7937" width="19.5" style="230" customWidth="1"/>
    <col min="7938" max="7938" width="3.625" style="230" customWidth="1"/>
    <col min="7939" max="7944" width="11.25" style="230" customWidth="1"/>
    <col min="7945" max="7954" width="9.625" style="230" customWidth="1"/>
    <col min="7955" max="8192" width="9" style="230"/>
    <col min="8193" max="8193" width="19.5" style="230" customWidth="1"/>
    <col min="8194" max="8194" width="3.625" style="230" customWidth="1"/>
    <col min="8195" max="8200" width="11.25" style="230" customWidth="1"/>
    <col min="8201" max="8210" width="9.625" style="230" customWidth="1"/>
    <col min="8211" max="8448" width="9" style="230"/>
    <col min="8449" max="8449" width="19.5" style="230" customWidth="1"/>
    <col min="8450" max="8450" width="3.625" style="230" customWidth="1"/>
    <col min="8451" max="8456" width="11.25" style="230" customWidth="1"/>
    <col min="8457" max="8466" width="9.625" style="230" customWidth="1"/>
    <col min="8467" max="8704" width="9" style="230"/>
    <col min="8705" max="8705" width="19.5" style="230" customWidth="1"/>
    <col min="8706" max="8706" width="3.625" style="230" customWidth="1"/>
    <col min="8707" max="8712" width="11.25" style="230" customWidth="1"/>
    <col min="8713" max="8722" width="9.625" style="230" customWidth="1"/>
    <col min="8723" max="8960" width="9" style="230"/>
    <col min="8961" max="8961" width="19.5" style="230" customWidth="1"/>
    <col min="8962" max="8962" width="3.625" style="230" customWidth="1"/>
    <col min="8963" max="8968" width="11.25" style="230" customWidth="1"/>
    <col min="8969" max="8978" width="9.625" style="230" customWidth="1"/>
    <col min="8979" max="9216" width="9" style="230"/>
    <col min="9217" max="9217" width="19.5" style="230" customWidth="1"/>
    <col min="9218" max="9218" width="3.625" style="230" customWidth="1"/>
    <col min="9219" max="9224" width="11.25" style="230" customWidth="1"/>
    <col min="9225" max="9234" width="9.625" style="230" customWidth="1"/>
    <col min="9235" max="9472" width="9" style="230"/>
    <col min="9473" max="9473" width="19.5" style="230" customWidth="1"/>
    <col min="9474" max="9474" width="3.625" style="230" customWidth="1"/>
    <col min="9475" max="9480" width="11.25" style="230" customWidth="1"/>
    <col min="9481" max="9490" width="9.625" style="230" customWidth="1"/>
    <col min="9491" max="9728" width="9" style="230"/>
    <col min="9729" max="9729" width="19.5" style="230" customWidth="1"/>
    <col min="9730" max="9730" width="3.625" style="230" customWidth="1"/>
    <col min="9731" max="9736" width="11.25" style="230" customWidth="1"/>
    <col min="9737" max="9746" width="9.625" style="230" customWidth="1"/>
    <col min="9747" max="9984" width="9" style="230"/>
    <col min="9985" max="9985" width="19.5" style="230" customWidth="1"/>
    <col min="9986" max="9986" width="3.625" style="230" customWidth="1"/>
    <col min="9987" max="9992" width="11.25" style="230" customWidth="1"/>
    <col min="9993" max="10002" width="9.625" style="230" customWidth="1"/>
    <col min="10003" max="10240" width="9" style="230"/>
    <col min="10241" max="10241" width="19.5" style="230" customWidth="1"/>
    <col min="10242" max="10242" width="3.625" style="230" customWidth="1"/>
    <col min="10243" max="10248" width="11.25" style="230" customWidth="1"/>
    <col min="10249" max="10258" width="9.625" style="230" customWidth="1"/>
    <col min="10259" max="10496" width="9" style="230"/>
    <col min="10497" max="10497" width="19.5" style="230" customWidth="1"/>
    <col min="10498" max="10498" width="3.625" style="230" customWidth="1"/>
    <col min="10499" max="10504" width="11.25" style="230" customWidth="1"/>
    <col min="10505" max="10514" width="9.625" style="230" customWidth="1"/>
    <col min="10515" max="10752" width="9" style="230"/>
    <col min="10753" max="10753" width="19.5" style="230" customWidth="1"/>
    <col min="10754" max="10754" width="3.625" style="230" customWidth="1"/>
    <col min="10755" max="10760" width="11.25" style="230" customWidth="1"/>
    <col min="10761" max="10770" width="9.625" style="230" customWidth="1"/>
    <col min="10771" max="11008" width="9" style="230"/>
    <col min="11009" max="11009" width="19.5" style="230" customWidth="1"/>
    <col min="11010" max="11010" width="3.625" style="230" customWidth="1"/>
    <col min="11011" max="11016" width="11.25" style="230" customWidth="1"/>
    <col min="11017" max="11026" width="9.625" style="230" customWidth="1"/>
    <col min="11027" max="11264" width="9" style="230"/>
    <col min="11265" max="11265" width="19.5" style="230" customWidth="1"/>
    <col min="11266" max="11266" width="3.625" style="230" customWidth="1"/>
    <col min="11267" max="11272" width="11.25" style="230" customWidth="1"/>
    <col min="11273" max="11282" width="9.625" style="230" customWidth="1"/>
    <col min="11283" max="11520" width="9" style="230"/>
    <col min="11521" max="11521" width="19.5" style="230" customWidth="1"/>
    <col min="11522" max="11522" width="3.625" style="230" customWidth="1"/>
    <col min="11523" max="11528" width="11.25" style="230" customWidth="1"/>
    <col min="11529" max="11538" width="9.625" style="230" customWidth="1"/>
    <col min="11539" max="11776" width="9" style="230"/>
    <col min="11777" max="11777" width="19.5" style="230" customWidth="1"/>
    <col min="11778" max="11778" width="3.625" style="230" customWidth="1"/>
    <col min="11779" max="11784" width="11.25" style="230" customWidth="1"/>
    <col min="11785" max="11794" width="9.625" style="230" customWidth="1"/>
    <col min="11795" max="12032" width="9" style="230"/>
    <col min="12033" max="12033" width="19.5" style="230" customWidth="1"/>
    <col min="12034" max="12034" width="3.625" style="230" customWidth="1"/>
    <col min="12035" max="12040" width="11.25" style="230" customWidth="1"/>
    <col min="12041" max="12050" width="9.625" style="230" customWidth="1"/>
    <col min="12051" max="12288" width="9" style="230"/>
    <col min="12289" max="12289" width="19.5" style="230" customWidth="1"/>
    <col min="12290" max="12290" width="3.625" style="230" customWidth="1"/>
    <col min="12291" max="12296" width="11.25" style="230" customWidth="1"/>
    <col min="12297" max="12306" width="9.625" style="230" customWidth="1"/>
    <col min="12307" max="12544" width="9" style="230"/>
    <col min="12545" max="12545" width="19.5" style="230" customWidth="1"/>
    <col min="12546" max="12546" width="3.625" style="230" customWidth="1"/>
    <col min="12547" max="12552" width="11.25" style="230" customWidth="1"/>
    <col min="12553" max="12562" width="9.625" style="230" customWidth="1"/>
    <col min="12563" max="12800" width="9" style="230"/>
    <col min="12801" max="12801" width="19.5" style="230" customWidth="1"/>
    <col min="12802" max="12802" width="3.625" style="230" customWidth="1"/>
    <col min="12803" max="12808" width="11.25" style="230" customWidth="1"/>
    <col min="12809" max="12818" width="9.625" style="230" customWidth="1"/>
    <col min="12819" max="13056" width="9" style="230"/>
    <col min="13057" max="13057" width="19.5" style="230" customWidth="1"/>
    <col min="13058" max="13058" width="3.625" style="230" customWidth="1"/>
    <col min="13059" max="13064" width="11.25" style="230" customWidth="1"/>
    <col min="13065" max="13074" width="9.625" style="230" customWidth="1"/>
    <col min="13075" max="13312" width="9" style="230"/>
    <col min="13313" max="13313" width="19.5" style="230" customWidth="1"/>
    <col min="13314" max="13314" width="3.625" style="230" customWidth="1"/>
    <col min="13315" max="13320" width="11.25" style="230" customWidth="1"/>
    <col min="13321" max="13330" width="9.625" style="230" customWidth="1"/>
    <col min="13331" max="13568" width="9" style="230"/>
    <col min="13569" max="13569" width="19.5" style="230" customWidth="1"/>
    <col min="13570" max="13570" width="3.625" style="230" customWidth="1"/>
    <col min="13571" max="13576" width="11.25" style="230" customWidth="1"/>
    <col min="13577" max="13586" width="9.625" style="230" customWidth="1"/>
    <col min="13587" max="13824" width="9" style="230"/>
    <col min="13825" max="13825" width="19.5" style="230" customWidth="1"/>
    <col min="13826" max="13826" width="3.625" style="230" customWidth="1"/>
    <col min="13827" max="13832" width="11.25" style="230" customWidth="1"/>
    <col min="13833" max="13842" width="9.625" style="230" customWidth="1"/>
    <col min="13843" max="14080" width="9" style="230"/>
    <col min="14081" max="14081" width="19.5" style="230" customWidth="1"/>
    <col min="14082" max="14082" width="3.625" style="230" customWidth="1"/>
    <col min="14083" max="14088" width="11.25" style="230" customWidth="1"/>
    <col min="14089" max="14098" width="9.625" style="230" customWidth="1"/>
    <col min="14099" max="14336" width="9" style="230"/>
    <col min="14337" max="14337" width="19.5" style="230" customWidth="1"/>
    <col min="14338" max="14338" width="3.625" style="230" customWidth="1"/>
    <col min="14339" max="14344" width="11.25" style="230" customWidth="1"/>
    <col min="14345" max="14354" width="9.625" style="230" customWidth="1"/>
    <col min="14355" max="14592" width="9" style="230"/>
    <col min="14593" max="14593" width="19.5" style="230" customWidth="1"/>
    <col min="14594" max="14594" width="3.625" style="230" customWidth="1"/>
    <col min="14595" max="14600" width="11.25" style="230" customWidth="1"/>
    <col min="14601" max="14610" width="9.625" style="230" customWidth="1"/>
    <col min="14611" max="14848" width="9" style="230"/>
    <col min="14849" max="14849" width="19.5" style="230" customWidth="1"/>
    <col min="14850" max="14850" width="3.625" style="230" customWidth="1"/>
    <col min="14851" max="14856" width="11.25" style="230" customWidth="1"/>
    <col min="14857" max="14866" width="9.625" style="230" customWidth="1"/>
    <col min="14867" max="15104" width="9" style="230"/>
    <col min="15105" max="15105" width="19.5" style="230" customWidth="1"/>
    <col min="15106" max="15106" width="3.625" style="230" customWidth="1"/>
    <col min="15107" max="15112" width="11.25" style="230" customWidth="1"/>
    <col min="15113" max="15122" width="9.625" style="230" customWidth="1"/>
    <col min="15123" max="15360" width="9" style="230"/>
    <col min="15361" max="15361" width="19.5" style="230" customWidth="1"/>
    <col min="15362" max="15362" width="3.625" style="230" customWidth="1"/>
    <col min="15363" max="15368" width="11.25" style="230" customWidth="1"/>
    <col min="15369" max="15378" width="9.625" style="230" customWidth="1"/>
    <col min="15379" max="15616" width="9" style="230"/>
    <col min="15617" max="15617" width="19.5" style="230" customWidth="1"/>
    <col min="15618" max="15618" width="3.625" style="230" customWidth="1"/>
    <col min="15619" max="15624" width="11.25" style="230" customWidth="1"/>
    <col min="15625" max="15634" width="9.625" style="230" customWidth="1"/>
    <col min="15635" max="15872" width="9" style="230"/>
    <col min="15873" max="15873" width="19.5" style="230" customWidth="1"/>
    <col min="15874" max="15874" width="3.625" style="230" customWidth="1"/>
    <col min="15875" max="15880" width="11.25" style="230" customWidth="1"/>
    <col min="15881" max="15890" width="9.625" style="230" customWidth="1"/>
    <col min="15891" max="16128" width="9" style="230"/>
    <col min="16129" max="16129" width="19.5" style="230" customWidth="1"/>
    <col min="16130" max="16130" width="3.625" style="230" customWidth="1"/>
    <col min="16131" max="16136" width="11.25" style="230" customWidth="1"/>
    <col min="16137" max="16146" width="9.625" style="230" customWidth="1"/>
    <col min="16147" max="16384" width="9" style="230"/>
  </cols>
  <sheetData>
    <row r="1" spans="1:28" ht="24" customHeight="1">
      <c r="A1" s="229" t="s">
        <v>169</v>
      </c>
    </row>
    <row r="2" spans="1:28" ht="24" customHeight="1">
      <c r="A2" s="229" t="s">
        <v>637</v>
      </c>
      <c r="I2" s="231"/>
      <c r="J2" s="231"/>
      <c r="K2" s="231"/>
      <c r="L2" s="231"/>
      <c r="M2" s="231"/>
      <c r="N2" s="231"/>
      <c r="O2" s="231"/>
      <c r="P2" s="231"/>
      <c r="Q2" s="231"/>
      <c r="R2" s="231"/>
      <c r="S2" s="231"/>
      <c r="T2" s="231"/>
      <c r="U2" s="231"/>
      <c r="V2" s="231"/>
      <c r="W2" s="231"/>
      <c r="X2" s="231"/>
      <c r="Y2" s="231"/>
      <c r="Z2" s="231"/>
      <c r="AA2" s="231"/>
      <c r="AB2" s="231"/>
    </row>
    <row r="3" spans="1:28" ht="15.75" thickBot="1">
      <c r="A3" s="434"/>
      <c r="I3" s="232"/>
      <c r="J3" s="232"/>
      <c r="K3" s="232"/>
      <c r="L3" s="232"/>
      <c r="M3" s="232"/>
      <c r="N3" s="232"/>
      <c r="O3" s="232"/>
      <c r="P3" s="232"/>
      <c r="Q3" s="232"/>
      <c r="R3" s="232"/>
      <c r="S3" s="232"/>
      <c r="T3" s="232"/>
      <c r="U3" s="232"/>
      <c r="V3" s="232"/>
      <c r="W3" s="232"/>
      <c r="X3" s="232"/>
      <c r="Y3" s="232"/>
      <c r="Z3" s="232"/>
      <c r="AA3" s="232"/>
      <c r="AB3" s="232"/>
    </row>
    <row r="4" spans="1:28" s="256" customFormat="1" ht="15.75" thickTop="1" thickBot="1">
      <c r="D4" s="488" t="s">
        <v>340</v>
      </c>
      <c r="E4" s="489"/>
      <c r="F4" s="489"/>
      <c r="G4" s="489"/>
      <c r="H4" s="490"/>
      <c r="I4" s="491" t="s">
        <v>341</v>
      </c>
      <c r="J4" s="491"/>
      <c r="K4" s="491"/>
      <c r="L4" s="491"/>
      <c r="M4" s="491"/>
      <c r="N4" s="491"/>
      <c r="O4" s="491"/>
      <c r="P4" s="491"/>
      <c r="Q4" s="491"/>
      <c r="R4" s="491"/>
      <c r="S4" s="491"/>
      <c r="T4" s="491"/>
      <c r="U4" s="491"/>
      <c r="V4" s="491"/>
      <c r="W4" s="491"/>
      <c r="X4" s="491"/>
      <c r="Y4" s="491"/>
      <c r="Z4" s="491"/>
      <c r="AA4" s="491"/>
      <c r="AB4" s="492"/>
    </row>
    <row r="5" spans="1:28" ht="24.95" customHeight="1" thickTop="1">
      <c r="D5" s="493" t="s">
        <v>164</v>
      </c>
      <c r="E5" s="475" t="s">
        <v>165</v>
      </c>
      <c r="F5" s="475" t="s">
        <v>163</v>
      </c>
      <c r="G5" s="475" t="s">
        <v>197</v>
      </c>
      <c r="H5" s="469" t="s">
        <v>167</v>
      </c>
      <c r="I5" s="495" t="s">
        <v>183</v>
      </c>
      <c r="J5" s="475" t="s">
        <v>14</v>
      </c>
      <c r="K5" s="475" t="s">
        <v>15</v>
      </c>
      <c r="L5" s="475" t="s">
        <v>16</v>
      </c>
      <c r="M5" s="475" t="s">
        <v>184</v>
      </c>
      <c r="N5" s="471" t="s">
        <v>226</v>
      </c>
      <c r="O5" s="475" t="s">
        <v>185</v>
      </c>
      <c r="P5" s="475" t="s">
        <v>186</v>
      </c>
      <c r="Q5" s="475" t="s">
        <v>187</v>
      </c>
      <c r="R5" s="471" t="s">
        <v>226</v>
      </c>
      <c r="S5" s="475" t="s">
        <v>188</v>
      </c>
      <c r="T5" s="486" t="s">
        <v>194</v>
      </c>
      <c r="U5" s="471" t="s">
        <v>226</v>
      </c>
      <c r="V5" s="475" t="s">
        <v>189</v>
      </c>
      <c r="W5" s="475" t="s">
        <v>190</v>
      </c>
      <c r="X5" s="475" t="s">
        <v>17</v>
      </c>
      <c r="Y5" s="475" t="s">
        <v>18</v>
      </c>
      <c r="Z5" s="475" t="s">
        <v>191</v>
      </c>
      <c r="AA5" s="475" t="s">
        <v>192</v>
      </c>
      <c r="AB5" s="469" t="s">
        <v>193</v>
      </c>
    </row>
    <row r="6" spans="1:28" ht="24.95" customHeight="1">
      <c r="D6" s="494"/>
      <c r="E6" s="485"/>
      <c r="F6" s="485"/>
      <c r="G6" s="485"/>
      <c r="H6" s="484"/>
      <c r="I6" s="496"/>
      <c r="J6" s="485"/>
      <c r="K6" s="485"/>
      <c r="L6" s="485"/>
      <c r="M6" s="485"/>
      <c r="N6" s="472"/>
      <c r="O6" s="485"/>
      <c r="P6" s="485"/>
      <c r="Q6" s="485"/>
      <c r="R6" s="472"/>
      <c r="S6" s="485"/>
      <c r="T6" s="487"/>
      <c r="U6" s="472"/>
      <c r="V6" s="485"/>
      <c r="W6" s="485"/>
      <c r="X6" s="485"/>
      <c r="Y6" s="485"/>
      <c r="Z6" s="485"/>
      <c r="AA6" s="485"/>
      <c r="AB6" s="484"/>
    </row>
    <row r="7" spans="1:28">
      <c r="D7" s="222" t="s">
        <v>223</v>
      </c>
      <c r="E7" s="223" t="s">
        <v>223</v>
      </c>
      <c r="F7" s="223" t="s">
        <v>223</v>
      </c>
      <c r="G7" s="223" t="s">
        <v>223</v>
      </c>
      <c r="H7" s="224" t="s">
        <v>223</v>
      </c>
      <c r="I7" s="278" t="s">
        <v>223</v>
      </c>
      <c r="J7" s="223" t="s">
        <v>223</v>
      </c>
      <c r="K7" s="223" t="s">
        <v>223</v>
      </c>
      <c r="L7" s="223" t="s">
        <v>223</v>
      </c>
      <c r="M7" s="223" t="s">
        <v>223</v>
      </c>
      <c r="N7" s="223" t="s">
        <v>223</v>
      </c>
      <c r="O7" s="223" t="s">
        <v>223</v>
      </c>
      <c r="P7" s="223" t="s">
        <v>223</v>
      </c>
      <c r="Q7" s="223" t="s">
        <v>223</v>
      </c>
      <c r="R7" s="223" t="s">
        <v>223</v>
      </c>
      <c r="S7" s="223" t="s">
        <v>223</v>
      </c>
      <c r="T7" s="223" t="s">
        <v>223</v>
      </c>
      <c r="U7" s="223" t="s">
        <v>223</v>
      </c>
      <c r="V7" s="223" t="s">
        <v>223</v>
      </c>
      <c r="W7" s="223" t="s">
        <v>223</v>
      </c>
      <c r="X7" s="223" t="s">
        <v>223</v>
      </c>
      <c r="Y7" s="223" t="s">
        <v>223</v>
      </c>
      <c r="Z7" s="223" t="s">
        <v>223</v>
      </c>
      <c r="AA7" s="223" t="s">
        <v>223</v>
      </c>
      <c r="AB7" s="224" t="s">
        <v>223</v>
      </c>
    </row>
    <row r="8" spans="1:28" ht="15.75" thickBot="1">
      <c r="D8" s="233" t="s">
        <v>0</v>
      </c>
      <c r="E8" s="234" t="s">
        <v>1</v>
      </c>
      <c r="F8" s="234" t="s">
        <v>2</v>
      </c>
      <c r="G8" s="234" t="s">
        <v>3</v>
      </c>
      <c r="H8" s="235" t="s">
        <v>5</v>
      </c>
      <c r="I8" s="236" t="s">
        <v>21</v>
      </c>
      <c r="J8" s="234" t="s">
        <v>342</v>
      </c>
      <c r="K8" s="234" t="s">
        <v>343</v>
      </c>
      <c r="L8" s="234" t="s">
        <v>344</v>
      </c>
      <c r="M8" s="234" t="s">
        <v>345</v>
      </c>
      <c r="N8" s="236" t="s">
        <v>346</v>
      </c>
      <c r="O8" s="234" t="s">
        <v>347</v>
      </c>
      <c r="P8" s="234" t="s">
        <v>348</v>
      </c>
      <c r="Q8" s="234" t="s">
        <v>349</v>
      </c>
      <c r="R8" s="234" t="s">
        <v>350</v>
      </c>
      <c r="S8" s="234" t="s">
        <v>351</v>
      </c>
      <c r="T8" s="237" t="s">
        <v>352</v>
      </c>
      <c r="U8" s="233" t="s">
        <v>353</v>
      </c>
      <c r="V8" s="234" t="s">
        <v>354</v>
      </c>
      <c r="W8" s="234" t="s">
        <v>35</v>
      </c>
      <c r="X8" s="238" t="s">
        <v>36</v>
      </c>
      <c r="Y8" s="239" t="s">
        <v>355</v>
      </c>
      <c r="Z8" s="239" t="s">
        <v>356</v>
      </c>
      <c r="AA8" s="239" t="s">
        <v>357</v>
      </c>
      <c r="AB8" s="240" t="s">
        <v>358</v>
      </c>
    </row>
    <row r="9" spans="1:28" ht="15.75" thickTop="1">
      <c r="A9" s="462" t="s">
        <v>359</v>
      </c>
      <c r="B9" s="241"/>
      <c r="C9" s="242">
        <v>1</v>
      </c>
      <c r="D9" s="243">
        <f t="shared" ref="D9:AA9" si="0">SUM(D10:D30)</f>
        <v>0</v>
      </c>
      <c r="E9" s="244">
        <f t="shared" si="0"/>
        <v>0</v>
      </c>
      <c r="F9" s="245">
        <f t="shared" si="0"/>
        <v>0</v>
      </c>
      <c r="G9" s="244">
        <f t="shared" si="0"/>
        <v>0</v>
      </c>
      <c r="H9" s="246">
        <f t="shared" si="0"/>
        <v>0</v>
      </c>
      <c r="I9" s="245">
        <f t="shared" si="0"/>
        <v>0</v>
      </c>
      <c r="J9" s="244">
        <f t="shared" si="0"/>
        <v>0</v>
      </c>
      <c r="K9" s="244">
        <f t="shared" si="0"/>
        <v>0</v>
      </c>
      <c r="L9" s="244">
        <f t="shared" si="0"/>
        <v>0</v>
      </c>
      <c r="M9" s="244">
        <f t="shared" si="0"/>
        <v>0</v>
      </c>
      <c r="N9" s="245">
        <f t="shared" si="0"/>
        <v>0</v>
      </c>
      <c r="O9" s="244">
        <f t="shared" si="0"/>
        <v>0</v>
      </c>
      <c r="P9" s="244">
        <f t="shared" si="0"/>
        <v>0</v>
      </c>
      <c r="Q9" s="244">
        <f t="shared" si="0"/>
        <v>0</v>
      </c>
      <c r="R9" s="244">
        <f t="shared" si="0"/>
        <v>0</v>
      </c>
      <c r="S9" s="244">
        <f t="shared" si="0"/>
        <v>0</v>
      </c>
      <c r="T9" s="247">
        <f t="shared" si="0"/>
        <v>0</v>
      </c>
      <c r="U9" s="243">
        <f t="shared" si="0"/>
        <v>0</v>
      </c>
      <c r="V9" s="244">
        <f t="shared" si="0"/>
        <v>0</v>
      </c>
      <c r="W9" s="244">
        <f t="shared" si="0"/>
        <v>0</v>
      </c>
      <c r="X9" s="244">
        <f t="shared" si="0"/>
        <v>0</v>
      </c>
      <c r="Y9" s="244">
        <f t="shared" si="0"/>
        <v>0</v>
      </c>
      <c r="Z9" s="244">
        <f t="shared" si="0"/>
        <v>0</v>
      </c>
      <c r="AA9" s="244">
        <f t="shared" si="0"/>
        <v>0</v>
      </c>
      <c r="AB9" s="246">
        <f>SUM(AB10:AB30)</f>
        <v>0</v>
      </c>
    </row>
    <row r="10" spans="1:28">
      <c r="A10" s="248" t="s">
        <v>360</v>
      </c>
      <c r="B10" s="249"/>
      <c r="C10" s="250">
        <v>2</v>
      </c>
      <c r="D10" s="251"/>
      <c r="E10" s="252"/>
      <c r="F10" s="253"/>
      <c r="G10" s="252"/>
      <c r="H10" s="254"/>
      <c r="I10" s="253"/>
      <c r="J10" s="252"/>
      <c r="K10" s="252"/>
      <c r="L10" s="252"/>
      <c r="M10" s="252"/>
      <c r="N10" s="253"/>
      <c r="O10" s="252"/>
      <c r="P10" s="252"/>
      <c r="Q10" s="252"/>
      <c r="R10" s="252"/>
      <c r="S10" s="252"/>
      <c r="T10" s="255"/>
      <c r="U10" s="251"/>
      <c r="V10" s="252"/>
      <c r="W10" s="252"/>
      <c r="X10" s="252"/>
      <c r="Y10" s="252"/>
      <c r="Z10" s="252"/>
      <c r="AA10" s="252"/>
      <c r="AB10" s="254"/>
    </row>
    <row r="11" spans="1:28">
      <c r="A11" s="248" t="s">
        <v>361</v>
      </c>
      <c r="B11" s="249"/>
      <c r="C11" s="250">
        <v>3</v>
      </c>
      <c r="D11" s="251"/>
      <c r="E11" s="252"/>
      <c r="F11" s="253"/>
      <c r="G11" s="252"/>
      <c r="H11" s="254"/>
      <c r="I11" s="253"/>
      <c r="J11" s="252"/>
      <c r="K11" s="252"/>
      <c r="L11" s="252"/>
      <c r="M11" s="252"/>
      <c r="N11" s="253"/>
      <c r="O11" s="252"/>
      <c r="P11" s="252"/>
      <c r="Q11" s="252"/>
      <c r="R11" s="252"/>
      <c r="S11" s="252"/>
      <c r="T11" s="255"/>
      <c r="U11" s="251"/>
      <c r="V11" s="252"/>
      <c r="W11" s="252"/>
      <c r="X11" s="252"/>
      <c r="Y11" s="252"/>
      <c r="Z11" s="252"/>
      <c r="AA11" s="252"/>
      <c r="AB11" s="254"/>
    </row>
    <row r="12" spans="1:28">
      <c r="A12" s="248" t="s">
        <v>362</v>
      </c>
      <c r="B12" s="249"/>
      <c r="C12" s="250">
        <v>4</v>
      </c>
      <c r="D12" s="251"/>
      <c r="E12" s="252"/>
      <c r="F12" s="253"/>
      <c r="G12" s="252"/>
      <c r="H12" s="254"/>
      <c r="I12" s="253"/>
      <c r="J12" s="252"/>
      <c r="K12" s="252"/>
      <c r="L12" s="252"/>
      <c r="M12" s="252"/>
      <c r="N12" s="253"/>
      <c r="O12" s="252"/>
      <c r="P12" s="252"/>
      <c r="Q12" s="252"/>
      <c r="R12" s="252"/>
      <c r="S12" s="252"/>
      <c r="T12" s="255"/>
      <c r="U12" s="251"/>
      <c r="V12" s="252"/>
      <c r="W12" s="252"/>
      <c r="X12" s="252"/>
      <c r="Y12" s="252"/>
      <c r="Z12" s="252"/>
      <c r="AA12" s="252"/>
      <c r="AB12" s="254"/>
    </row>
    <row r="13" spans="1:28">
      <c r="A13" s="248" t="s">
        <v>363</v>
      </c>
      <c r="B13" s="249"/>
      <c r="C13" s="250">
        <v>5</v>
      </c>
      <c r="D13" s="251"/>
      <c r="E13" s="252"/>
      <c r="F13" s="253"/>
      <c r="G13" s="252"/>
      <c r="H13" s="254"/>
      <c r="I13" s="253"/>
      <c r="J13" s="252"/>
      <c r="K13" s="252"/>
      <c r="L13" s="252"/>
      <c r="M13" s="252"/>
      <c r="N13" s="253"/>
      <c r="O13" s="252"/>
      <c r="P13" s="252"/>
      <c r="Q13" s="252"/>
      <c r="R13" s="252"/>
      <c r="S13" s="252"/>
      <c r="T13" s="255"/>
      <c r="U13" s="251"/>
      <c r="V13" s="252"/>
      <c r="W13" s="252"/>
      <c r="X13" s="252"/>
      <c r="Y13" s="252"/>
      <c r="Z13" s="252"/>
      <c r="AA13" s="252"/>
      <c r="AB13" s="254"/>
    </row>
    <row r="14" spans="1:28">
      <c r="A14" s="248" t="s">
        <v>364</v>
      </c>
      <c r="B14" s="249"/>
      <c r="C14" s="250">
        <v>6</v>
      </c>
      <c r="D14" s="251"/>
      <c r="E14" s="252"/>
      <c r="F14" s="253"/>
      <c r="G14" s="252"/>
      <c r="H14" s="254"/>
      <c r="I14" s="253"/>
      <c r="J14" s="252"/>
      <c r="K14" s="252"/>
      <c r="L14" s="252"/>
      <c r="M14" s="252"/>
      <c r="N14" s="253"/>
      <c r="O14" s="252"/>
      <c r="P14" s="252"/>
      <c r="Q14" s="252"/>
      <c r="R14" s="252"/>
      <c r="S14" s="252"/>
      <c r="T14" s="255"/>
      <c r="U14" s="251"/>
      <c r="V14" s="252"/>
      <c r="W14" s="252"/>
      <c r="X14" s="252"/>
      <c r="Y14" s="252"/>
      <c r="Z14" s="252"/>
      <c r="AA14" s="252"/>
      <c r="AB14" s="254"/>
    </row>
    <row r="15" spans="1:28">
      <c r="A15" s="248" t="s">
        <v>365</v>
      </c>
      <c r="B15" s="249"/>
      <c r="C15" s="250">
        <v>7</v>
      </c>
      <c r="D15" s="251"/>
      <c r="E15" s="252"/>
      <c r="F15" s="253"/>
      <c r="G15" s="252"/>
      <c r="H15" s="254"/>
      <c r="I15" s="253"/>
      <c r="J15" s="252"/>
      <c r="K15" s="252"/>
      <c r="L15" s="252"/>
      <c r="M15" s="252"/>
      <c r="N15" s="253"/>
      <c r="O15" s="252"/>
      <c r="P15" s="252"/>
      <c r="Q15" s="252"/>
      <c r="R15" s="252"/>
      <c r="S15" s="252"/>
      <c r="T15" s="255"/>
      <c r="U15" s="251"/>
      <c r="V15" s="252"/>
      <c r="W15" s="252"/>
      <c r="X15" s="252"/>
      <c r="Y15" s="252"/>
      <c r="Z15" s="252"/>
      <c r="AA15" s="252"/>
      <c r="AB15" s="254"/>
    </row>
    <row r="16" spans="1:28">
      <c r="A16" s="248" t="s">
        <v>366</v>
      </c>
      <c r="B16" s="249"/>
      <c r="C16" s="250">
        <v>8</v>
      </c>
      <c r="D16" s="251"/>
      <c r="E16" s="252"/>
      <c r="F16" s="253"/>
      <c r="G16" s="252"/>
      <c r="H16" s="254"/>
      <c r="I16" s="253"/>
      <c r="J16" s="252"/>
      <c r="K16" s="252"/>
      <c r="L16" s="252"/>
      <c r="M16" s="252"/>
      <c r="N16" s="253"/>
      <c r="O16" s="252"/>
      <c r="P16" s="252"/>
      <c r="Q16" s="252"/>
      <c r="R16" s="252"/>
      <c r="S16" s="252"/>
      <c r="T16" s="255"/>
      <c r="U16" s="251"/>
      <c r="V16" s="252"/>
      <c r="W16" s="252"/>
      <c r="X16" s="252"/>
      <c r="Y16" s="252"/>
      <c r="Z16" s="252"/>
      <c r="AA16" s="252"/>
      <c r="AB16" s="254"/>
    </row>
    <row r="17" spans="1:28">
      <c r="A17" s="248" t="s">
        <v>367</v>
      </c>
      <c r="B17" s="249"/>
      <c r="C17" s="250">
        <v>9</v>
      </c>
      <c r="D17" s="251"/>
      <c r="E17" s="252"/>
      <c r="F17" s="253"/>
      <c r="G17" s="252"/>
      <c r="H17" s="254"/>
      <c r="I17" s="253"/>
      <c r="J17" s="252"/>
      <c r="K17" s="252"/>
      <c r="L17" s="252"/>
      <c r="M17" s="252"/>
      <c r="N17" s="253"/>
      <c r="O17" s="252"/>
      <c r="P17" s="252"/>
      <c r="Q17" s="252"/>
      <c r="R17" s="252"/>
      <c r="S17" s="252"/>
      <c r="T17" s="255"/>
      <c r="U17" s="251"/>
      <c r="V17" s="252"/>
      <c r="W17" s="252"/>
      <c r="X17" s="252"/>
      <c r="Y17" s="252"/>
      <c r="Z17" s="252"/>
      <c r="AA17" s="252"/>
      <c r="AB17" s="254"/>
    </row>
    <row r="18" spans="1:28">
      <c r="A18" s="248" t="s">
        <v>368</v>
      </c>
      <c r="B18" s="249"/>
      <c r="C18" s="250">
        <v>10</v>
      </c>
      <c r="D18" s="251"/>
      <c r="E18" s="252"/>
      <c r="F18" s="253"/>
      <c r="G18" s="252"/>
      <c r="H18" s="254"/>
      <c r="I18" s="253"/>
      <c r="J18" s="252"/>
      <c r="K18" s="252"/>
      <c r="L18" s="252"/>
      <c r="M18" s="252"/>
      <c r="N18" s="253"/>
      <c r="O18" s="252"/>
      <c r="P18" s="252"/>
      <c r="Q18" s="252"/>
      <c r="R18" s="252"/>
      <c r="S18" s="252"/>
      <c r="T18" s="255"/>
      <c r="U18" s="251"/>
      <c r="V18" s="252"/>
      <c r="W18" s="252"/>
      <c r="X18" s="252"/>
      <c r="Y18" s="252"/>
      <c r="Z18" s="252"/>
      <c r="AA18" s="252"/>
      <c r="AB18" s="254"/>
    </row>
    <row r="19" spans="1:28">
      <c r="A19" s="248" t="s">
        <v>369</v>
      </c>
      <c r="B19" s="249"/>
      <c r="C19" s="250">
        <v>11</v>
      </c>
      <c r="D19" s="251"/>
      <c r="E19" s="252"/>
      <c r="F19" s="253"/>
      <c r="G19" s="252"/>
      <c r="H19" s="254"/>
      <c r="I19" s="253"/>
      <c r="J19" s="252"/>
      <c r="K19" s="252"/>
      <c r="L19" s="252"/>
      <c r="M19" s="252"/>
      <c r="N19" s="253"/>
      <c r="O19" s="252"/>
      <c r="P19" s="252"/>
      <c r="Q19" s="252"/>
      <c r="R19" s="252"/>
      <c r="S19" s="252"/>
      <c r="T19" s="255"/>
      <c r="U19" s="251"/>
      <c r="V19" s="252"/>
      <c r="W19" s="252"/>
      <c r="X19" s="252"/>
      <c r="Y19" s="252"/>
      <c r="Z19" s="252"/>
      <c r="AA19" s="252"/>
      <c r="AB19" s="254"/>
    </row>
    <row r="20" spans="1:28">
      <c r="A20" s="248" t="s">
        <v>370</v>
      </c>
      <c r="B20" s="249"/>
      <c r="C20" s="250">
        <v>12</v>
      </c>
      <c r="D20" s="251"/>
      <c r="E20" s="252"/>
      <c r="F20" s="253"/>
      <c r="G20" s="252"/>
      <c r="H20" s="254"/>
      <c r="I20" s="253"/>
      <c r="J20" s="252"/>
      <c r="K20" s="252"/>
      <c r="L20" s="252"/>
      <c r="M20" s="252"/>
      <c r="N20" s="253"/>
      <c r="O20" s="252"/>
      <c r="P20" s="252"/>
      <c r="Q20" s="252"/>
      <c r="R20" s="252"/>
      <c r="S20" s="252"/>
      <c r="T20" s="255"/>
      <c r="U20" s="251"/>
      <c r="V20" s="252"/>
      <c r="W20" s="252"/>
      <c r="X20" s="252"/>
      <c r="Y20" s="252"/>
      <c r="Z20" s="252"/>
      <c r="AA20" s="252"/>
      <c r="AB20" s="254"/>
    </row>
    <row r="21" spans="1:28">
      <c r="A21" s="248" t="s">
        <v>371</v>
      </c>
      <c r="B21" s="249"/>
      <c r="C21" s="250">
        <v>13</v>
      </c>
      <c r="D21" s="251"/>
      <c r="E21" s="252"/>
      <c r="F21" s="253"/>
      <c r="G21" s="252"/>
      <c r="H21" s="254"/>
      <c r="I21" s="253"/>
      <c r="J21" s="252"/>
      <c r="K21" s="252"/>
      <c r="L21" s="252"/>
      <c r="M21" s="252"/>
      <c r="N21" s="253"/>
      <c r="O21" s="252"/>
      <c r="P21" s="252"/>
      <c r="Q21" s="252"/>
      <c r="R21" s="252"/>
      <c r="S21" s="252"/>
      <c r="T21" s="255"/>
      <c r="U21" s="251"/>
      <c r="V21" s="252"/>
      <c r="W21" s="252"/>
      <c r="X21" s="252"/>
      <c r="Y21" s="252"/>
      <c r="Z21" s="252"/>
      <c r="AA21" s="252"/>
      <c r="AB21" s="254"/>
    </row>
    <row r="22" spans="1:28">
      <c r="A22" s="248" t="s">
        <v>372</v>
      </c>
      <c r="B22" s="249"/>
      <c r="C22" s="250">
        <v>14</v>
      </c>
      <c r="D22" s="251"/>
      <c r="E22" s="252"/>
      <c r="F22" s="253"/>
      <c r="G22" s="252"/>
      <c r="H22" s="254"/>
      <c r="I22" s="253"/>
      <c r="J22" s="252"/>
      <c r="K22" s="252"/>
      <c r="L22" s="252"/>
      <c r="M22" s="252"/>
      <c r="N22" s="253"/>
      <c r="O22" s="252"/>
      <c r="P22" s="252"/>
      <c r="Q22" s="252"/>
      <c r="R22" s="252"/>
      <c r="S22" s="252"/>
      <c r="T22" s="255"/>
      <c r="U22" s="251"/>
      <c r="V22" s="252"/>
      <c r="W22" s="252"/>
      <c r="X22" s="252"/>
      <c r="Y22" s="252"/>
      <c r="Z22" s="252"/>
      <c r="AA22" s="252"/>
      <c r="AB22" s="254"/>
    </row>
    <row r="23" spans="1:28">
      <c r="A23" s="248" t="s">
        <v>373</v>
      </c>
      <c r="B23" s="249"/>
      <c r="C23" s="250">
        <v>15</v>
      </c>
      <c r="D23" s="251"/>
      <c r="E23" s="252"/>
      <c r="F23" s="253"/>
      <c r="G23" s="252"/>
      <c r="H23" s="254"/>
      <c r="I23" s="253"/>
      <c r="J23" s="252"/>
      <c r="K23" s="252"/>
      <c r="L23" s="252"/>
      <c r="M23" s="252"/>
      <c r="N23" s="253"/>
      <c r="O23" s="252"/>
      <c r="P23" s="252"/>
      <c r="Q23" s="252"/>
      <c r="R23" s="252"/>
      <c r="S23" s="252"/>
      <c r="T23" s="255"/>
      <c r="U23" s="251"/>
      <c r="V23" s="252"/>
      <c r="W23" s="252"/>
      <c r="X23" s="252"/>
      <c r="Y23" s="252"/>
      <c r="Z23" s="252"/>
      <c r="AA23" s="252"/>
      <c r="AB23" s="254"/>
    </row>
    <row r="24" spans="1:28">
      <c r="A24" s="248" t="s">
        <v>374</v>
      </c>
      <c r="B24" s="249"/>
      <c r="C24" s="250">
        <v>16</v>
      </c>
      <c r="D24" s="251"/>
      <c r="E24" s="252"/>
      <c r="F24" s="253"/>
      <c r="G24" s="252"/>
      <c r="H24" s="254"/>
      <c r="I24" s="253"/>
      <c r="J24" s="252"/>
      <c r="K24" s="252"/>
      <c r="L24" s="252"/>
      <c r="M24" s="252"/>
      <c r="N24" s="253"/>
      <c r="O24" s="252"/>
      <c r="P24" s="252"/>
      <c r="Q24" s="252"/>
      <c r="R24" s="252"/>
      <c r="S24" s="252"/>
      <c r="T24" s="255"/>
      <c r="U24" s="251"/>
      <c r="V24" s="252"/>
      <c r="W24" s="252"/>
      <c r="X24" s="252"/>
      <c r="Y24" s="252"/>
      <c r="Z24" s="252"/>
      <c r="AA24" s="252"/>
      <c r="AB24" s="254"/>
    </row>
    <row r="25" spans="1:28">
      <c r="A25" s="248" t="s">
        <v>375</v>
      </c>
      <c r="B25" s="249"/>
      <c r="C25" s="250">
        <v>17</v>
      </c>
      <c r="D25" s="251"/>
      <c r="E25" s="252"/>
      <c r="F25" s="253"/>
      <c r="G25" s="252"/>
      <c r="H25" s="254"/>
      <c r="I25" s="253"/>
      <c r="J25" s="252"/>
      <c r="K25" s="252"/>
      <c r="L25" s="252"/>
      <c r="M25" s="252"/>
      <c r="N25" s="253"/>
      <c r="O25" s="252"/>
      <c r="P25" s="252"/>
      <c r="Q25" s="252"/>
      <c r="R25" s="252"/>
      <c r="S25" s="252"/>
      <c r="T25" s="255"/>
      <c r="U25" s="251"/>
      <c r="V25" s="252"/>
      <c r="W25" s="252"/>
      <c r="X25" s="252"/>
      <c r="Y25" s="252"/>
      <c r="Z25" s="252"/>
      <c r="AA25" s="252"/>
      <c r="AB25" s="254"/>
    </row>
    <row r="26" spans="1:28">
      <c r="A26" s="248" t="s">
        <v>376</v>
      </c>
      <c r="B26" s="249"/>
      <c r="C26" s="250">
        <v>18</v>
      </c>
      <c r="D26" s="251"/>
      <c r="E26" s="252"/>
      <c r="F26" s="253"/>
      <c r="G26" s="252"/>
      <c r="H26" s="254"/>
      <c r="I26" s="253"/>
      <c r="J26" s="252"/>
      <c r="K26" s="252"/>
      <c r="L26" s="252"/>
      <c r="M26" s="252"/>
      <c r="N26" s="253"/>
      <c r="O26" s="252"/>
      <c r="P26" s="252"/>
      <c r="Q26" s="252"/>
      <c r="R26" s="252"/>
      <c r="S26" s="252"/>
      <c r="T26" s="255"/>
      <c r="U26" s="251"/>
      <c r="V26" s="252"/>
      <c r="W26" s="252"/>
      <c r="X26" s="252"/>
      <c r="Y26" s="252"/>
      <c r="Z26" s="252"/>
      <c r="AA26" s="252"/>
      <c r="AB26" s="254"/>
    </row>
    <row r="27" spans="1:28">
      <c r="A27" s="248" t="s">
        <v>377</v>
      </c>
      <c r="B27" s="249"/>
      <c r="C27" s="250">
        <v>19</v>
      </c>
      <c r="D27" s="251"/>
      <c r="E27" s="252"/>
      <c r="F27" s="253"/>
      <c r="G27" s="252"/>
      <c r="H27" s="254"/>
      <c r="I27" s="253"/>
      <c r="J27" s="252"/>
      <c r="K27" s="252"/>
      <c r="L27" s="252"/>
      <c r="M27" s="252"/>
      <c r="N27" s="253"/>
      <c r="O27" s="252"/>
      <c r="P27" s="252"/>
      <c r="Q27" s="252"/>
      <c r="R27" s="252"/>
      <c r="S27" s="252"/>
      <c r="T27" s="255"/>
      <c r="U27" s="251"/>
      <c r="V27" s="252"/>
      <c r="W27" s="252"/>
      <c r="X27" s="252"/>
      <c r="Y27" s="252"/>
      <c r="Z27" s="252"/>
      <c r="AA27" s="252"/>
      <c r="AB27" s="254"/>
    </row>
    <row r="28" spans="1:28">
      <c r="A28" s="248" t="s">
        <v>378</v>
      </c>
      <c r="B28" s="249"/>
      <c r="C28" s="250">
        <v>20</v>
      </c>
      <c r="D28" s="251"/>
      <c r="E28" s="252"/>
      <c r="F28" s="253"/>
      <c r="G28" s="252"/>
      <c r="H28" s="254"/>
      <c r="I28" s="253"/>
      <c r="J28" s="252"/>
      <c r="K28" s="252"/>
      <c r="L28" s="252"/>
      <c r="M28" s="252"/>
      <c r="N28" s="253"/>
      <c r="O28" s="252"/>
      <c r="P28" s="252"/>
      <c r="Q28" s="252"/>
      <c r="R28" s="252"/>
      <c r="S28" s="252"/>
      <c r="T28" s="255"/>
      <c r="U28" s="251"/>
      <c r="V28" s="252"/>
      <c r="W28" s="252"/>
      <c r="X28" s="252"/>
      <c r="Y28" s="252"/>
      <c r="Z28" s="252"/>
      <c r="AA28" s="252"/>
      <c r="AB28" s="254"/>
    </row>
    <row r="29" spans="1:28">
      <c r="A29" s="248" t="s">
        <v>379</v>
      </c>
      <c r="B29" s="249"/>
      <c r="C29" s="250">
        <v>21</v>
      </c>
      <c r="D29" s="251"/>
      <c r="E29" s="252"/>
      <c r="F29" s="253"/>
      <c r="G29" s="252"/>
      <c r="H29" s="254"/>
      <c r="I29" s="253"/>
      <c r="J29" s="252"/>
      <c r="K29" s="252"/>
      <c r="L29" s="252"/>
      <c r="M29" s="252"/>
      <c r="N29" s="253"/>
      <c r="O29" s="252"/>
      <c r="P29" s="252"/>
      <c r="Q29" s="252"/>
      <c r="R29" s="252"/>
      <c r="S29" s="252"/>
      <c r="T29" s="255"/>
      <c r="U29" s="251"/>
      <c r="V29" s="252"/>
      <c r="W29" s="252"/>
      <c r="X29" s="252"/>
      <c r="Y29" s="252"/>
      <c r="Z29" s="252"/>
      <c r="AA29" s="252"/>
      <c r="AB29" s="254"/>
    </row>
    <row r="30" spans="1:28">
      <c r="A30" s="248" t="s">
        <v>380</v>
      </c>
      <c r="B30" s="249"/>
      <c r="C30" s="250">
        <v>22</v>
      </c>
      <c r="D30" s="251"/>
      <c r="E30" s="252"/>
      <c r="F30" s="253"/>
      <c r="G30" s="252"/>
      <c r="H30" s="254"/>
      <c r="I30" s="253"/>
      <c r="J30" s="252"/>
      <c r="K30" s="252"/>
      <c r="L30" s="252"/>
      <c r="M30" s="252"/>
      <c r="N30" s="253"/>
      <c r="O30" s="252"/>
      <c r="P30" s="252"/>
      <c r="Q30" s="252"/>
      <c r="R30" s="252"/>
      <c r="S30" s="252"/>
      <c r="T30" s="255"/>
      <c r="U30" s="251"/>
      <c r="V30" s="252"/>
      <c r="W30" s="252"/>
      <c r="X30" s="252"/>
      <c r="Y30" s="252"/>
      <c r="Z30" s="252"/>
      <c r="AA30" s="252"/>
      <c r="AB30" s="254"/>
    </row>
    <row r="31" spans="1:28">
      <c r="A31" s="463" t="s">
        <v>381</v>
      </c>
      <c r="B31" s="435"/>
      <c r="C31" s="436">
        <v>23</v>
      </c>
      <c r="D31" s="437">
        <f t="shared" ref="D31:AB31" si="1">SUM(D32:D34)</f>
        <v>0</v>
      </c>
      <c r="E31" s="452">
        <f t="shared" si="1"/>
        <v>0</v>
      </c>
      <c r="F31" s="452">
        <f t="shared" si="1"/>
        <v>0</v>
      </c>
      <c r="G31" s="452">
        <f t="shared" si="1"/>
        <v>0</v>
      </c>
      <c r="H31" s="453">
        <f t="shared" si="1"/>
        <v>0</v>
      </c>
      <c r="I31" s="464">
        <f t="shared" si="1"/>
        <v>0</v>
      </c>
      <c r="J31" s="452">
        <f t="shared" si="1"/>
        <v>0</v>
      </c>
      <c r="K31" s="452">
        <f t="shared" si="1"/>
        <v>0</v>
      </c>
      <c r="L31" s="452">
        <f t="shared" si="1"/>
        <v>0</v>
      </c>
      <c r="M31" s="452">
        <f t="shared" si="1"/>
        <v>0</v>
      </c>
      <c r="N31" s="452">
        <f t="shared" si="1"/>
        <v>0</v>
      </c>
      <c r="O31" s="452">
        <f t="shared" si="1"/>
        <v>0</v>
      </c>
      <c r="P31" s="452">
        <f t="shared" si="1"/>
        <v>0</v>
      </c>
      <c r="Q31" s="452">
        <f t="shared" si="1"/>
        <v>0</v>
      </c>
      <c r="R31" s="452">
        <f t="shared" si="1"/>
        <v>0</v>
      </c>
      <c r="S31" s="452">
        <f t="shared" si="1"/>
        <v>0</v>
      </c>
      <c r="T31" s="452">
        <f t="shared" si="1"/>
        <v>0</v>
      </c>
      <c r="U31" s="452">
        <f t="shared" si="1"/>
        <v>0</v>
      </c>
      <c r="V31" s="452">
        <f t="shared" si="1"/>
        <v>0</v>
      </c>
      <c r="W31" s="452">
        <f t="shared" si="1"/>
        <v>0</v>
      </c>
      <c r="X31" s="452">
        <f t="shared" si="1"/>
        <v>0</v>
      </c>
      <c r="Y31" s="452">
        <f t="shared" si="1"/>
        <v>0</v>
      </c>
      <c r="Z31" s="452">
        <f t="shared" si="1"/>
        <v>0</v>
      </c>
      <c r="AA31" s="452">
        <f t="shared" si="1"/>
        <v>0</v>
      </c>
      <c r="AB31" s="453">
        <f t="shared" si="1"/>
        <v>0</v>
      </c>
    </row>
    <row r="32" spans="1:28">
      <c r="A32" s="438" t="s">
        <v>410</v>
      </c>
      <c r="B32" s="439"/>
      <c r="C32" s="440">
        <v>24</v>
      </c>
      <c r="D32" s="441"/>
      <c r="E32" s="454"/>
      <c r="F32" s="454"/>
      <c r="G32" s="454"/>
      <c r="H32" s="455"/>
      <c r="I32" s="465"/>
      <c r="J32" s="454"/>
      <c r="K32" s="454"/>
      <c r="L32" s="454"/>
      <c r="M32" s="454"/>
      <c r="N32" s="454"/>
      <c r="O32" s="454"/>
      <c r="P32" s="454"/>
      <c r="Q32" s="454"/>
      <c r="R32" s="454"/>
      <c r="S32" s="454"/>
      <c r="T32" s="454"/>
      <c r="U32" s="454"/>
      <c r="V32" s="454"/>
      <c r="W32" s="454"/>
      <c r="X32" s="454"/>
      <c r="Y32" s="454"/>
      <c r="Z32" s="454"/>
      <c r="AA32" s="454"/>
      <c r="AB32" s="455"/>
    </row>
    <row r="33" spans="1:28">
      <c r="A33" s="438" t="s">
        <v>382</v>
      </c>
      <c r="B33" s="439"/>
      <c r="C33" s="440">
        <v>25</v>
      </c>
      <c r="D33" s="441"/>
      <c r="E33" s="454"/>
      <c r="F33" s="454"/>
      <c r="G33" s="454"/>
      <c r="H33" s="455"/>
      <c r="I33" s="465"/>
      <c r="J33" s="454"/>
      <c r="K33" s="454"/>
      <c r="L33" s="454"/>
      <c r="M33" s="454"/>
      <c r="N33" s="454"/>
      <c r="O33" s="454"/>
      <c r="P33" s="454"/>
      <c r="Q33" s="454"/>
      <c r="R33" s="454"/>
      <c r="S33" s="454"/>
      <c r="T33" s="454"/>
      <c r="U33" s="454"/>
      <c r="V33" s="454"/>
      <c r="W33" s="454"/>
      <c r="X33" s="454"/>
      <c r="Y33" s="454"/>
      <c r="Z33" s="454"/>
      <c r="AA33" s="454"/>
      <c r="AB33" s="455"/>
    </row>
    <row r="34" spans="1:28">
      <c r="A34" s="438" t="s">
        <v>383</v>
      </c>
      <c r="B34" s="439"/>
      <c r="C34" s="440">
        <v>26</v>
      </c>
      <c r="D34" s="441"/>
      <c r="E34" s="454"/>
      <c r="F34" s="454"/>
      <c r="G34" s="454"/>
      <c r="H34" s="455"/>
      <c r="I34" s="465"/>
      <c r="J34" s="454"/>
      <c r="K34" s="454"/>
      <c r="L34" s="454"/>
      <c r="M34" s="454"/>
      <c r="N34" s="454"/>
      <c r="O34" s="454"/>
      <c r="P34" s="454"/>
      <c r="Q34" s="454"/>
      <c r="R34" s="454"/>
      <c r="S34" s="454"/>
      <c r="T34" s="454"/>
      <c r="U34" s="454"/>
      <c r="V34" s="454"/>
      <c r="W34" s="454"/>
      <c r="X34" s="454"/>
      <c r="Y34" s="454"/>
      <c r="Z34" s="454"/>
      <c r="AA34" s="454"/>
      <c r="AB34" s="455"/>
    </row>
    <row r="35" spans="1:28">
      <c r="A35" s="463" t="s">
        <v>384</v>
      </c>
      <c r="B35" s="435"/>
      <c r="C35" s="436">
        <v>27</v>
      </c>
      <c r="D35" s="437">
        <f>SUM(D36:D260)</f>
        <v>0</v>
      </c>
      <c r="E35" s="452">
        <f t="shared" ref="E35:AA35" si="2">SUM(E36:E260)</f>
        <v>0</v>
      </c>
      <c r="F35" s="452">
        <f t="shared" si="2"/>
        <v>0</v>
      </c>
      <c r="G35" s="452">
        <f t="shared" si="2"/>
        <v>0</v>
      </c>
      <c r="H35" s="453">
        <f t="shared" si="2"/>
        <v>0</v>
      </c>
      <c r="I35" s="464">
        <f t="shared" si="2"/>
        <v>0</v>
      </c>
      <c r="J35" s="452">
        <f t="shared" si="2"/>
        <v>0</v>
      </c>
      <c r="K35" s="452">
        <f t="shared" si="2"/>
        <v>0</v>
      </c>
      <c r="L35" s="452">
        <f t="shared" si="2"/>
        <v>0</v>
      </c>
      <c r="M35" s="452">
        <f t="shared" si="2"/>
        <v>0</v>
      </c>
      <c r="N35" s="452">
        <f t="shared" si="2"/>
        <v>0</v>
      </c>
      <c r="O35" s="452">
        <f t="shared" si="2"/>
        <v>0</v>
      </c>
      <c r="P35" s="452">
        <f t="shared" si="2"/>
        <v>0</v>
      </c>
      <c r="Q35" s="452">
        <f t="shared" si="2"/>
        <v>0</v>
      </c>
      <c r="R35" s="452">
        <f t="shared" si="2"/>
        <v>0</v>
      </c>
      <c r="S35" s="452">
        <f t="shared" si="2"/>
        <v>0</v>
      </c>
      <c r="T35" s="452">
        <f t="shared" si="2"/>
        <v>0</v>
      </c>
      <c r="U35" s="452">
        <f t="shared" si="2"/>
        <v>0</v>
      </c>
      <c r="V35" s="452">
        <f t="shared" si="2"/>
        <v>0</v>
      </c>
      <c r="W35" s="452">
        <f t="shared" si="2"/>
        <v>0</v>
      </c>
      <c r="X35" s="452">
        <f t="shared" si="2"/>
        <v>0</v>
      </c>
      <c r="Y35" s="452">
        <f t="shared" si="2"/>
        <v>0</v>
      </c>
      <c r="Z35" s="452">
        <f t="shared" si="2"/>
        <v>0</v>
      </c>
      <c r="AA35" s="452">
        <f t="shared" si="2"/>
        <v>0</v>
      </c>
      <c r="AB35" s="453">
        <f>SUM(AB36:AB260)</f>
        <v>0</v>
      </c>
    </row>
    <row r="36" spans="1:28">
      <c r="A36" s="442" t="s">
        <v>411</v>
      </c>
      <c r="B36" s="439"/>
      <c r="C36" s="440">
        <v>28</v>
      </c>
      <c r="D36" s="443"/>
      <c r="E36" s="456"/>
      <c r="F36" s="456"/>
      <c r="G36" s="456"/>
      <c r="H36" s="457"/>
      <c r="I36" s="466"/>
      <c r="J36" s="456"/>
      <c r="K36" s="456"/>
      <c r="L36" s="456"/>
      <c r="M36" s="456"/>
      <c r="N36" s="456"/>
      <c r="O36" s="456"/>
      <c r="P36" s="456"/>
      <c r="Q36" s="456"/>
      <c r="R36" s="456"/>
      <c r="S36" s="456"/>
      <c r="T36" s="456"/>
      <c r="U36" s="456"/>
      <c r="V36" s="456"/>
      <c r="W36" s="456"/>
      <c r="X36" s="456"/>
      <c r="Y36" s="456"/>
      <c r="Z36" s="456"/>
      <c r="AA36" s="456"/>
      <c r="AB36" s="457"/>
    </row>
    <row r="37" spans="1:28">
      <c r="A37" s="442" t="s">
        <v>412</v>
      </c>
      <c r="B37" s="439"/>
      <c r="C37" s="440">
        <v>29</v>
      </c>
      <c r="D37" s="443"/>
      <c r="E37" s="456"/>
      <c r="F37" s="456"/>
      <c r="G37" s="456"/>
      <c r="H37" s="457"/>
      <c r="I37" s="466"/>
      <c r="J37" s="456"/>
      <c r="K37" s="456"/>
      <c r="L37" s="456"/>
      <c r="M37" s="456"/>
      <c r="N37" s="456"/>
      <c r="O37" s="456"/>
      <c r="P37" s="456"/>
      <c r="Q37" s="456"/>
      <c r="R37" s="456"/>
      <c r="S37" s="456"/>
      <c r="T37" s="456"/>
      <c r="U37" s="456"/>
      <c r="V37" s="456"/>
      <c r="W37" s="456"/>
      <c r="X37" s="456"/>
      <c r="Y37" s="456"/>
      <c r="Z37" s="456"/>
      <c r="AA37" s="456"/>
      <c r="AB37" s="457"/>
    </row>
    <row r="38" spans="1:28">
      <c r="A38" s="442" t="s">
        <v>413</v>
      </c>
      <c r="B38" s="439"/>
      <c r="C38" s="440">
        <v>30</v>
      </c>
      <c r="D38" s="443"/>
      <c r="E38" s="456"/>
      <c r="F38" s="456"/>
      <c r="G38" s="456"/>
      <c r="H38" s="457"/>
      <c r="I38" s="466"/>
      <c r="J38" s="456"/>
      <c r="K38" s="456"/>
      <c r="L38" s="456"/>
      <c r="M38" s="456"/>
      <c r="N38" s="456"/>
      <c r="O38" s="456"/>
      <c r="P38" s="456"/>
      <c r="Q38" s="456"/>
      <c r="R38" s="456"/>
      <c r="S38" s="456"/>
      <c r="T38" s="456"/>
      <c r="U38" s="456"/>
      <c r="V38" s="456"/>
      <c r="W38" s="456"/>
      <c r="X38" s="456"/>
      <c r="Y38" s="456"/>
      <c r="Z38" s="456"/>
      <c r="AA38" s="456"/>
      <c r="AB38" s="457"/>
    </row>
    <row r="39" spans="1:28">
      <c r="A39" s="442" t="s">
        <v>414</v>
      </c>
      <c r="B39" s="439"/>
      <c r="C39" s="440">
        <v>31</v>
      </c>
      <c r="D39" s="443"/>
      <c r="E39" s="456"/>
      <c r="F39" s="456"/>
      <c r="G39" s="456"/>
      <c r="H39" s="457"/>
      <c r="I39" s="466"/>
      <c r="J39" s="456"/>
      <c r="K39" s="456"/>
      <c r="L39" s="456"/>
      <c r="M39" s="456"/>
      <c r="N39" s="456"/>
      <c r="O39" s="456"/>
      <c r="P39" s="456"/>
      <c r="Q39" s="456"/>
      <c r="R39" s="456"/>
      <c r="S39" s="456"/>
      <c r="T39" s="456"/>
      <c r="U39" s="456"/>
      <c r="V39" s="456"/>
      <c r="W39" s="456"/>
      <c r="X39" s="456"/>
      <c r="Y39" s="456"/>
      <c r="Z39" s="456"/>
      <c r="AA39" s="456"/>
      <c r="AB39" s="457"/>
    </row>
    <row r="40" spans="1:28">
      <c r="A40" s="442" t="s">
        <v>415</v>
      </c>
      <c r="B40" s="439"/>
      <c r="C40" s="440">
        <v>32</v>
      </c>
      <c r="D40" s="443"/>
      <c r="E40" s="456"/>
      <c r="F40" s="456"/>
      <c r="G40" s="456"/>
      <c r="H40" s="457"/>
      <c r="I40" s="466"/>
      <c r="J40" s="456"/>
      <c r="K40" s="456"/>
      <c r="L40" s="456"/>
      <c r="M40" s="456"/>
      <c r="N40" s="456"/>
      <c r="O40" s="456"/>
      <c r="P40" s="456"/>
      <c r="Q40" s="456"/>
      <c r="R40" s="456"/>
      <c r="S40" s="456"/>
      <c r="T40" s="456"/>
      <c r="U40" s="456"/>
      <c r="V40" s="456"/>
      <c r="W40" s="456"/>
      <c r="X40" s="456"/>
      <c r="Y40" s="456"/>
      <c r="Z40" s="456"/>
      <c r="AA40" s="456"/>
      <c r="AB40" s="457"/>
    </row>
    <row r="41" spans="1:28">
      <c r="A41" s="442" t="s">
        <v>416</v>
      </c>
      <c r="B41" s="439"/>
      <c r="C41" s="440">
        <v>33</v>
      </c>
      <c r="D41" s="443"/>
      <c r="E41" s="456"/>
      <c r="F41" s="456"/>
      <c r="G41" s="456"/>
      <c r="H41" s="457"/>
      <c r="I41" s="466"/>
      <c r="J41" s="456"/>
      <c r="K41" s="456"/>
      <c r="L41" s="456"/>
      <c r="M41" s="456"/>
      <c r="N41" s="456"/>
      <c r="O41" s="456"/>
      <c r="P41" s="456"/>
      <c r="Q41" s="456"/>
      <c r="R41" s="456"/>
      <c r="S41" s="456"/>
      <c r="T41" s="456"/>
      <c r="U41" s="456"/>
      <c r="V41" s="456"/>
      <c r="W41" s="456"/>
      <c r="X41" s="456"/>
      <c r="Y41" s="456"/>
      <c r="Z41" s="456"/>
      <c r="AA41" s="456"/>
      <c r="AB41" s="457"/>
    </row>
    <row r="42" spans="1:28">
      <c r="A42" s="442" t="s">
        <v>417</v>
      </c>
      <c r="B42" s="439"/>
      <c r="C42" s="440">
        <v>34</v>
      </c>
      <c r="D42" s="443"/>
      <c r="E42" s="456"/>
      <c r="F42" s="456"/>
      <c r="G42" s="456"/>
      <c r="H42" s="457"/>
      <c r="I42" s="466"/>
      <c r="J42" s="456"/>
      <c r="K42" s="456"/>
      <c r="L42" s="456"/>
      <c r="M42" s="456"/>
      <c r="N42" s="456"/>
      <c r="O42" s="456"/>
      <c r="P42" s="456"/>
      <c r="Q42" s="456"/>
      <c r="R42" s="456"/>
      <c r="S42" s="456"/>
      <c r="T42" s="456"/>
      <c r="U42" s="456"/>
      <c r="V42" s="456"/>
      <c r="W42" s="456"/>
      <c r="X42" s="456"/>
      <c r="Y42" s="456"/>
      <c r="Z42" s="456"/>
      <c r="AA42" s="456"/>
      <c r="AB42" s="457"/>
    </row>
    <row r="43" spans="1:28">
      <c r="A43" s="442" t="s">
        <v>418</v>
      </c>
      <c r="B43" s="439"/>
      <c r="C43" s="440">
        <v>35</v>
      </c>
      <c r="D43" s="443"/>
      <c r="E43" s="456"/>
      <c r="F43" s="456"/>
      <c r="G43" s="456"/>
      <c r="H43" s="457"/>
      <c r="I43" s="466"/>
      <c r="J43" s="456"/>
      <c r="K43" s="456"/>
      <c r="L43" s="456"/>
      <c r="M43" s="456"/>
      <c r="N43" s="456"/>
      <c r="O43" s="456"/>
      <c r="P43" s="456"/>
      <c r="Q43" s="456"/>
      <c r="R43" s="456"/>
      <c r="S43" s="456"/>
      <c r="T43" s="456"/>
      <c r="U43" s="456"/>
      <c r="V43" s="456"/>
      <c r="W43" s="456"/>
      <c r="X43" s="456"/>
      <c r="Y43" s="456"/>
      <c r="Z43" s="456"/>
      <c r="AA43" s="456"/>
      <c r="AB43" s="457"/>
    </row>
    <row r="44" spans="1:28">
      <c r="A44" s="442" t="s">
        <v>419</v>
      </c>
      <c r="B44" s="439"/>
      <c r="C44" s="440">
        <v>36</v>
      </c>
      <c r="D44" s="443"/>
      <c r="E44" s="456"/>
      <c r="F44" s="456"/>
      <c r="G44" s="456"/>
      <c r="H44" s="457"/>
      <c r="I44" s="466"/>
      <c r="J44" s="456"/>
      <c r="K44" s="456"/>
      <c r="L44" s="456"/>
      <c r="M44" s="456"/>
      <c r="N44" s="456"/>
      <c r="O44" s="456"/>
      <c r="P44" s="456"/>
      <c r="Q44" s="456"/>
      <c r="R44" s="456"/>
      <c r="S44" s="456"/>
      <c r="T44" s="456"/>
      <c r="U44" s="456"/>
      <c r="V44" s="456"/>
      <c r="W44" s="456"/>
      <c r="X44" s="456"/>
      <c r="Y44" s="456"/>
      <c r="Z44" s="456"/>
      <c r="AA44" s="456"/>
      <c r="AB44" s="457"/>
    </row>
    <row r="45" spans="1:28" s="256" customFormat="1" ht="15" customHeight="1">
      <c r="A45" s="442" t="s">
        <v>420</v>
      </c>
      <c r="B45" s="439"/>
      <c r="C45" s="440">
        <v>37</v>
      </c>
      <c r="D45" s="443"/>
      <c r="E45" s="456"/>
      <c r="F45" s="456"/>
      <c r="G45" s="456"/>
      <c r="H45" s="457"/>
      <c r="I45" s="466"/>
      <c r="J45" s="456"/>
      <c r="K45" s="456"/>
      <c r="L45" s="456"/>
      <c r="M45" s="456"/>
      <c r="N45" s="456"/>
      <c r="O45" s="456"/>
      <c r="P45" s="456"/>
      <c r="Q45" s="456"/>
      <c r="R45" s="456"/>
      <c r="S45" s="456"/>
      <c r="T45" s="456"/>
      <c r="U45" s="456"/>
      <c r="V45" s="456"/>
      <c r="W45" s="456"/>
      <c r="X45" s="456"/>
      <c r="Y45" s="456"/>
      <c r="Z45" s="456"/>
      <c r="AA45" s="456"/>
      <c r="AB45" s="457"/>
    </row>
    <row r="46" spans="1:28" ht="15" customHeight="1">
      <c r="A46" s="442" t="s">
        <v>421</v>
      </c>
      <c r="B46" s="439"/>
      <c r="C46" s="440">
        <v>38</v>
      </c>
      <c r="D46" s="443"/>
      <c r="E46" s="456"/>
      <c r="F46" s="456"/>
      <c r="G46" s="456"/>
      <c r="H46" s="457"/>
      <c r="I46" s="466"/>
      <c r="J46" s="456"/>
      <c r="K46" s="456"/>
      <c r="L46" s="456"/>
      <c r="M46" s="456"/>
      <c r="N46" s="456"/>
      <c r="O46" s="456"/>
      <c r="P46" s="456"/>
      <c r="Q46" s="456"/>
      <c r="R46" s="456"/>
      <c r="S46" s="456"/>
      <c r="T46" s="456"/>
      <c r="U46" s="456"/>
      <c r="V46" s="456"/>
      <c r="W46" s="456"/>
      <c r="X46" s="456"/>
      <c r="Y46" s="456"/>
      <c r="Z46" s="456"/>
      <c r="AA46" s="456"/>
      <c r="AB46" s="457"/>
    </row>
    <row r="47" spans="1:28" ht="15" customHeight="1">
      <c r="A47" s="442" t="s">
        <v>422</v>
      </c>
      <c r="B47" s="439"/>
      <c r="C47" s="440">
        <v>39</v>
      </c>
      <c r="D47" s="443"/>
      <c r="E47" s="456"/>
      <c r="F47" s="456"/>
      <c r="G47" s="456"/>
      <c r="H47" s="457"/>
      <c r="I47" s="466"/>
      <c r="J47" s="456"/>
      <c r="K47" s="456"/>
      <c r="L47" s="456"/>
      <c r="M47" s="456"/>
      <c r="N47" s="456"/>
      <c r="O47" s="456"/>
      <c r="P47" s="456"/>
      <c r="Q47" s="456"/>
      <c r="R47" s="456"/>
      <c r="S47" s="456"/>
      <c r="T47" s="456"/>
      <c r="U47" s="456"/>
      <c r="V47" s="456"/>
      <c r="W47" s="456"/>
      <c r="X47" s="456"/>
      <c r="Y47" s="456"/>
      <c r="Z47" s="456"/>
      <c r="AA47" s="456"/>
      <c r="AB47" s="457"/>
    </row>
    <row r="48" spans="1:28">
      <c r="A48" s="442" t="s">
        <v>423</v>
      </c>
      <c r="B48" s="439"/>
      <c r="C48" s="440">
        <v>40</v>
      </c>
      <c r="D48" s="443"/>
      <c r="E48" s="456"/>
      <c r="F48" s="456"/>
      <c r="G48" s="456"/>
      <c r="H48" s="457"/>
      <c r="I48" s="466"/>
      <c r="J48" s="456"/>
      <c r="K48" s="456"/>
      <c r="L48" s="456"/>
      <c r="M48" s="456"/>
      <c r="N48" s="456"/>
      <c r="O48" s="456"/>
      <c r="P48" s="456"/>
      <c r="Q48" s="456"/>
      <c r="R48" s="456"/>
      <c r="S48" s="456"/>
      <c r="T48" s="456"/>
      <c r="U48" s="456"/>
      <c r="V48" s="456"/>
      <c r="W48" s="456"/>
      <c r="X48" s="456"/>
      <c r="Y48" s="456"/>
      <c r="Z48" s="456"/>
      <c r="AA48" s="456"/>
      <c r="AB48" s="457"/>
    </row>
    <row r="49" spans="1:28">
      <c r="A49" s="442" t="s">
        <v>424</v>
      </c>
      <c r="B49" s="439"/>
      <c r="C49" s="440">
        <v>41</v>
      </c>
      <c r="D49" s="443"/>
      <c r="E49" s="456"/>
      <c r="F49" s="456"/>
      <c r="G49" s="456"/>
      <c r="H49" s="457"/>
      <c r="I49" s="466"/>
      <c r="J49" s="456"/>
      <c r="K49" s="456"/>
      <c r="L49" s="456"/>
      <c r="M49" s="456"/>
      <c r="N49" s="456"/>
      <c r="O49" s="456"/>
      <c r="P49" s="456"/>
      <c r="Q49" s="456"/>
      <c r="R49" s="456"/>
      <c r="S49" s="456"/>
      <c r="T49" s="456"/>
      <c r="U49" s="456"/>
      <c r="V49" s="456"/>
      <c r="W49" s="456"/>
      <c r="X49" s="456"/>
      <c r="Y49" s="456"/>
      <c r="Z49" s="456"/>
      <c r="AA49" s="456"/>
      <c r="AB49" s="457"/>
    </row>
    <row r="50" spans="1:28">
      <c r="A50" s="442" t="s">
        <v>425</v>
      </c>
      <c r="B50" s="439"/>
      <c r="C50" s="440">
        <v>42</v>
      </c>
      <c r="D50" s="443"/>
      <c r="E50" s="456"/>
      <c r="F50" s="456"/>
      <c r="G50" s="456"/>
      <c r="H50" s="457"/>
      <c r="I50" s="466"/>
      <c r="J50" s="456"/>
      <c r="K50" s="456"/>
      <c r="L50" s="456"/>
      <c r="M50" s="456"/>
      <c r="N50" s="456"/>
      <c r="O50" s="456"/>
      <c r="P50" s="456"/>
      <c r="Q50" s="456"/>
      <c r="R50" s="456"/>
      <c r="S50" s="456"/>
      <c r="T50" s="456"/>
      <c r="U50" s="456"/>
      <c r="V50" s="456"/>
      <c r="W50" s="456"/>
      <c r="X50" s="456"/>
      <c r="Y50" s="456"/>
      <c r="Z50" s="456"/>
      <c r="AA50" s="456"/>
      <c r="AB50" s="457"/>
    </row>
    <row r="51" spans="1:28">
      <c r="A51" s="442" t="s">
        <v>426</v>
      </c>
      <c r="B51" s="439"/>
      <c r="C51" s="440">
        <v>43</v>
      </c>
      <c r="D51" s="443"/>
      <c r="E51" s="456"/>
      <c r="F51" s="456"/>
      <c r="G51" s="456"/>
      <c r="H51" s="457"/>
      <c r="I51" s="466"/>
      <c r="J51" s="456"/>
      <c r="K51" s="456"/>
      <c r="L51" s="456"/>
      <c r="M51" s="456"/>
      <c r="N51" s="456"/>
      <c r="O51" s="456"/>
      <c r="P51" s="456"/>
      <c r="Q51" s="456"/>
      <c r="R51" s="456"/>
      <c r="S51" s="456"/>
      <c r="T51" s="456"/>
      <c r="U51" s="456"/>
      <c r="V51" s="456"/>
      <c r="W51" s="456"/>
      <c r="X51" s="456"/>
      <c r="Y51" s="456"/>
      <c r="Z51" s="456"/>
      <c r="AA51" s="456"/>
      <c r="AB51" s="457"/>
    </row>
    <row r="52" spans="1:28">
      <c r="A52" s="442" t="s">
        <v>427</v>
      </c>
      <c r="B52" s="439"/>
      <c r="C52" s="440">
        <v>44</v>
      </c>
      <c r="D52" s="443"/>
      <c r="E52" s="456"/>
      <c r="F52" s="456"/>
      <c r="G52" s="456"/>
      <c r="H52" s="457"/>
      <c r="I52" s="466"/>
      <c r="J52" s="456"/>
      <c r="K52" s="456"/>
      <c r="L52" s="456"/>
      <c r="M52" s="456"/>
      <c r="N52" s="456"/>
      <c r="O52" s="456"/>
      <c r="P52" s="456"/>
      <c r="Q52" s="456"/>
      <c r="R52" s="456"/>
      <c r="S52" s="456"/>
      <c r="T52" s="456"/>
      <c r="U52" s="456"/>
      <c r="V52" s="456"/>
      <c r="W52" s="456"/>
      <c r="X52" s="456"/>
      <c r="Y52" s="456"/>
      <c r="Z52" s="456"/>
      <c r="AA52" s="456"/>
      <c r="AB52" s="457"/>
    </row>
    <row r="53" spans="1:28">
      <c r="A53" s="442" t="s">
        <v>428</v>
      </c>
      <c r="B53" s="439"/>
      <c r="C53" s="440">
        <v>45</v>
      </c>
      <c r="D53" s="443"/>
      <c r="E53" s="456"/>
      <c r="F53" s="456"/>
      <c r="G53" s="456"/>
      <c r="H53" s="457"/>
      <c r="I53" s="466"/>
      <c r="J53" s="456"/>
      <c r="K53" s="456"/>
      <c r="L53" s="456"/>
      <c r="M53" s="456"/>
      <c r="N53" s="456"/>
      <c r="O53" s="456"/>
      <c r="P53" s="456"/>
      <c r="Q53" s="456"/>
      <c r="R53" s="456"/>
      <c r="S53" s="456"/>
      <c r="T53" s="456"/>
      <c r="U53" s="456"/>
      <c r="V53" s="456"/>
      <c r="W53" s="456"/>
      <c r="X53" s="456"/>
      <c r="Y53" s="456"/>
      <c r="Z53" s="456"/>
      <c r="AA53" s="456"/>
      <c r="AB53" s="457"/>
    </row>
    <row r="54" spans="1:28">
      <c r="A54" s="442" t="s">
        <v>429</v>
      </c>
      <c r="B54" s="439"/>
      <c r="C54" s="440">
        <v>46</v>
      </c>
      <c r="D54" s="443"/>
      <c r="E54" s="456"/>
      <c r="F54" s="456"/>
      <c r="G54" s="456"/>
      <c r="H54" s="457"/>
      <c r="I54" s="466"/>
      <c r="J54" s="456"/>
      <c r="K54" s="456"/>
      <c r="L54" s="456"/>
      <c r="M54" s="456"/>
      <c r="N54" s="456"/>
      <c r="O54" s="456"/>
      <c r="P54" s="456"/>
      <c r="Q54" s="456"/>
      <c r="R54" s="456"/>
      <c r="S54" s="456"/>
      <c r="T54" s="456"/>
      <c r="U54" s="456"/>
      <c r="V54" s="456"/>
      <c r="W54" s="456"/>
      <c r="X54" s="456"/>
      <c r="Y54" s="456"/>
      <c r="Z54" s="456"/>
      <c r="AA54" s="456"/>
      <c r="AB54" s="457"/>
    </row>
    <row r="55" spans="1:28">
      <c r="A55" s="442" t="s">
        <v>430</v>
      </c>
      <c r="B55" s="439"/>
      <c r="C55" s="440">
        <v>47</v>
      </c>
      <c r="D55" s="443"/>
      <c r="E55" s="456"/>
      <c r="F55" s="456"/>
      <c r="G55" s="456"/>
      <c r="H55" s="457"/>
      <c r="I55" s="466"/>
      <c r="J55" s="456"/>
      <c r="K55" s="456"/>
      <c r="L55" s="456"/>
      <c r="M55" s="456"/>
      <c r="N55" s="456"/>
      <c r="O55" s="456"/>
      <c r="P55" s="456"/>
      <c r="Q55" s="456"/>
      <c r="R55" s="456"/>
      <c r="S55" s="456"/>
      <c r="T55" s="456"/>
      <c r="U55" s="456"/>
      <c r="V55" s="456"/>
      <c r="W55" s="456"/>
      <c r="X55" s="456"/>
      <c r="Y55" s="456"/>
      <c r="Z55" s="456"/>
      <c r="AA55" s="456"/>
      <c r="AB55" s="457"/>
    </row>
    <row r="56" spans="1:28">
      <c r="A56" s="442" t="s">
        <v>431</v>
      </c>
      <c r="B56" s="439"/>
      <c r="C56" s="440">
        <v>48</v>
      </c>
      <c r="D56" s="443"/>
      <c r="E56" s="456"/>
      <c r="F56" s="456"/>
      <c r="G56" s="456"/>
      <c r="H56" s="457"/>
      <c r="I56" s="466"/>
      <c r="J56" s="456"/>
      <c r="K56" s="456"/>
      <c r="L56" s="456"/>
      <c r="M56" s="456"/>
      <c r="N56" s="456"/>
      <c r="O56" s="456"/>
      <c r="P56" s="456"/>
      <c r="Q56" s="456"/>
      <c r="R56" s="456"/>
      <c r="S56" s="456"/>
      <c r="T56" s="456"/>
      <c r="U56" s="456"/>
      <c r="V56" s="456"/>
      <c r="W56" s="456"/>
      <c r="X56" s="456"/>
      <c r="Y56" s="456"/>
      <c r="Z56" s="456"/>
      <c r="AA56" s="456"/>
      <c r="AB56" s="457"/>
    </row>
    <row r="57" spans="1:28">
      <c r="A57" s="442" t="s">
        <v>432</v>
      </c>
      <c r="B57" s="439"/>
      <c r="C57" s="440">
        <v>49</v>
      </c>
      <c r="D57" s="443"/>
      <c r="E57" s="456"/>
      <c r="F57" s="456"/>
      <c r="G57" s="456"/>
      <c r="H57" s="457"/>
      <c r="I57" s="466"/>
      <c r="J57" s="456"/>
      <c r="K57" s="456"/>
      <c r="L57" s="456"/>
      <c r="M57" s="456"/>
      <c r="N57" s="456"/>
      <c r="O57" s="456"/>
      <c r="P57" s="456"/>
      <c r="Q57" s="456"/>
      <c r="R57" s="456"/>
      <c r="S57" s="456"/>
      <c r="T57" s="456"/>
      <c r="U57" s="456"/>
      <c r="V57" s="456"/>
      <c r="W57" s="456"/>
      <c r="X57" s="456"/>
      <c r="Y57" s="456"/>
      <c r="Z57" s="456"/>
      <c r="AA57" s="456"/>
      <c r="AB57" s="457"/>
    </row>
    <row r="58" spans="1:28">
      <c r="A58" s="442" t="s">
        <v>433</v>
      </c>
      <c r="B58" s="439"/>
      <c r="C58" s="440">
        <v>50</v>
      </c>
      <c r="D58" s="443"/>
      <c r="E58" s="456"/>
      <c r="F58" s="456"/>
      <c r="G58" s="456"/>
      <c r="H58" s="457"/>
      <c r="I58" s="466"/>
      <c r="J58" s="456"/>
      <c r="K58" s="456"/>
      <c r="L58" s="456"/>
      <c r="M58" s="456"/>
      <c r="N58" s="456"/>
      <c r="O58" s="456"/>
      <c r="P58" s="456"/>
      <c r="Q58" s="456"/>
      <c r="R58" s="456"/>
      <c r="S58" s="456"/>
      <c r="T58" s="456"/>
      <c r="U58" s="456"/>
      <c r="V58" s="456"/>
      <c r="W58" s="456"/>
      <c r="X58" s="456"/>
      <c r="Y58" s="456"/>
      <c r="Z58" s="456"/>
      <c r="AA58" s="456"/>
      <c r="AB58" s="457"/>
    </row>
    <row r="59" spans="1:28">
      <c r="A59" s="442" t="s">
        <v>434</v>
      </c>
      <c r="B59" s="439"/>
      <c r="C59" s="440">
        <v>51</v>
      </c>
      <c r="D59" s="443"/>
      <c r="E59" s="456"/>
      <c r="F59" s="456"/>
      <c r="G59" s="456"/>
      <c r="H59" s="457"/>
      <c r="I59" s="466"/>
      <c r="J59" s="456"/>
      <c r="K59" s="456"/>
      <c r="L59" s="456"/>
      <c r="M59" s="456"/>
      <c r="N59" s="456"/>
      <c r="O59" s="456"/>
      <c r="P59" s="456"/>
      <c r="Q59" s="456"/>
      <c r="R59" s="456"/>
      <c r="S59" s="456"/>
      <c r="T59" s="456"/>
      <c r="U59" s="456"/>
      <c r="V59" s="456"/>
      <c r="W59" s="456"/>
      <c r="X59" s="456"/>
      <c r="Y59" s="456"/>
      <c r="Z59" s="456"/>
      <c r="AA59" s="456"/>
      <c r="AB59" s="457"/>
    </row>
    <row r="60" spans="1:28">
      <c r="A60" s="442" t="s">
        <v>435</v>
      </c>
      <c r="B60" s="439"/>
      <c r="C60" s="440">
        <v>52</v>
      </c>
      <c r="D60" s="443"/>
      <c r="E60" s="456"/>
      <c r="F60" s="456"/>
      <c r="G60" s="456"/>
      <c r="H60" s="457"/>
      <c r="I60" s="466"/>
      <c r="J60" s="456"/>
      <c r="K60" s="456"/>
      <c r="L60" s="456"/>
      <c r="M60" s="456"/>
      <c r="N60" s="456"/>
      <c r="O60" s="456"/>
      <c r="P60" s="456"/>
      <c r="Q60" s="456"/>
      <c r="R60" s="456"/>
      <c r="S60" s="456"/>
      <c r="T60" s="456"/>
      <c r="U60" s="456"/>
      <c r="V60" s="456"/>
      <c r="W60" s="456"/>
      <c r="X60" s="456"/>
      <c r="Y60" s="456"/>
      <c r="Z60" s="456"/>
      <c r="AA60" s="456"/>
      <c r="AB60" s="457"/>
    </row>
    <row r="61" spans="1:28">
      <c r="A61" s="442" t="s">
        <v>436</v>
      </c>
      <c r="B61" s="439"/>
      <c r="C61" s="440">
        <v>53</v>
      </c>
      <c r="D61" s="443"/>
      <c r="E61" s="456"/>
      <c r="F61" s="456"/>
      <c r="G61" s="456"/>
      <c r="H61" s="457"/>
      <c r="I61" s="466"/>
      <c r="J61" s="456"/>
      <c r="K61" s="456"/>
      <c r="L61" s="456"/>
      <c r="M61" s="456"/>
      <c r="N61" s="456"/>
      <c r="O61" s="456"/>
      <c r="P61" s="456"/>
      <c r="Q61" s="456"/>
      <c r="R61" s="456"/>
      <c r="S61" s="456"/>
      <c r="T61" s="456"/>
      <c r="U61" s="456"/>
      <c r="V61" s="456"/>
      <c r="W61" s="456"/>
      <c r="X61" s="456"/>
      <c r="Y61" s="456"/>
      <c r="Z61" s="456"/>
      <c r="AA61" s="456"/>
      <c r="AB61" s="457"/>
    </row>
    <row r="62" spans="1:28">
      <c r="A62" s="442" t="s">
        <v>437</v>
      </c>
      <c r="B62" s="439"/>
      <c r="C62" s="440">
        <v>54</v>
      </c>
      <c r="D62" s="443"/>
      <c r="E62" s="456"/>
      <c r="F62" s="456"/>
      <c r="G62" s="456"/>
      <c r="H62" s="457"/>
      <c r="I62" s="466"/>
      <c r="J62" s="456"/>
      <c r="K62" s="456"/>
      <c r="L62" s="456"/>
      <c r="M62" s="456"/>
      <c r="N62" s="456"/>
      <c r="O62" s="456"/>
      <c r="P62" s="456"/>
      <c r="Q62" s="456"/>
      <c r="R62" s="456"/>
      <c r="S62" s="456"/>
      <c r="T62" s="456"/>
      <c r="U62" s="456"/>
      <c r="V62" s="456"/>
      <c r="W62" s="456"/>
      <c r="X62" s="456"/>
      <c r="Y62" s="456"/>
      <c r="Z62" s="456"/>
      <c r="AA62" s="456"/>
      <c r="AB62" s="457"/>
    </row>
    <row r="63" spans="1:28">
      <c r="A63" s="442" t="s">
        <v>438</v>
      </c>
      <c r="B63" s="439"/>
      <c r="C63" s="440">
        <v>55</v>
      </c>
      <c r="D63" s="443"/>
      <c r="E63" s="456"/>
      <c r="F63" s="456"/>
      <c r="G63" s="456"/>
      <c r="H63" s="457"/>
      <c r="I63" s="466"/>
      <c r="J63" s="456"/>
      <c r="K63" s="456"/>
      <c r="L63" s="456"/>
      <c r="M63" s="456"/>
      <c r="N63" s="456"/>
      <c r="O63" s="456"/>
      <c r="P63" s="456"/>
      <c r="Q63" s="456"/>
      <c r="R63" s="456"/>
      <c r="S63" s="456"/>
      <c r="T63" s="456"/>
      <c r="U63" s="456"/>
      <c r="V63" s="456"/>
      <c r="W63" s="456"/>
      <c r="X63" s="456"/>
      <c r="Y63" s="456"/>
      <c r="Z63" s="456"/>
      <c r="AA63" s="456"/>
      <c r="AB63" s="457"/>
    </row>
    <row r="64" spans="1:28">
      <c r="A64" s="442" t="s">
        <v>439</v>
      </c>
      <c r="B64" s="439"/>
      <c r="C64" s="440">
        <v>56</v>
      </c>
      <c r="D64" s="443"/>
      <c r="E64" s="456"/>
      <c r="F64" s="456"/>
      <c r="G64" s="456"/>
      <c r="H64" s="457"/>
      <c r="I64" s="466"/>
      <c r="J64" s="456"/>
      <c r="K64" s="456"/>
      <c r="L64" s="456"/>
      <c r="M64" s="456"/>
      <c r="N64" s="456"/>
      <c r="O64" s="456"/>
      <c r="P64" s="456"/>
      <c r="Q64" s="456"/>
      <c r="R64" s="456"/>
      <c r="S64" s="456"/>
      <c r="T64" s="456"/>
      <c r="U64" s="456"/>
      <c r="V64" s="456"/>
      <c r="W64" s="456"/>
      <c r="X64" s="456"/>
      <c r="Y64" s="456"/>
      <c r="Z64" s="456"/>
      <c r="AA64" s="456"/>
      <c r="AB64" s="457"/>
    </row>
    <row r="65" spans="1:28">
      <c r="A65" s="442" t="s">
        <v>440</v>
      </c>
      <c r="B65" s="439"/>
      <c r="C65" s="440">
        <v>57</v>
      </c>
      <c r="D65" s="443"/>
      <c r="E65" s="456"/>
      <c r="F65" s="456"/>
      <c r="G65" s="456"/>
      <c r="H65" s="457"/>
      <c r="I65" s="466"/>
      <c r="J65" s="456"/>
      <c r="K65" s="456"/>
      <c r="L65" s="456"/>
      <c r="M65" s="456"/>
      <c r="N65" s="456"/>
      <c r="O65" s="456"/>
      <c r="P65" s="456"/>
      <c r="Q65" s="456"/>
      <c r="R65" s="456"/>
      <c r="S65" s="456"/>
      <c r="T65" s="456"/>
      <c r="U65" s="456"/>
      <c r="V65" s="456"/>
      <c r="W65" s="456"/>
      <c r="X65" s="456"/>
      <c r="Y65" s="456"/>
      <c r="Z65" s="456"/>
      <c r="AA65" s="456"/>
      <c r="AB65" s="457"/>
    </row>
    <row r="66" spans="1:28">
      <c r="A66" s="442" t="s">
        <v>441</v>
      </c>
      <c r="B66" s="439"/>
      <c r="C66" s="440">
        <v>58</v>
      </c>
      <c r="D66" s="443"/>
      <c r="E66" s="456"/>
      <c r="F66" s="456"/>
      <c r="G66" s="456"/>
      <c r="H66" s="457"/>
      <c r="I66" s="466"/>
      <c r="J66" s="456"/>
      <c r="K66" s="456"/>
      <c r="L66" s="456"/>
      <c r="M66" s="456"/>
      <c r="N66" s="456"/>
      <c r="O66" s="456"/>
      <c r="P66" s="456"/>
      <c r="Q66" s="456"/>
      <c r="R66" s="456"/>
      <c r="S66" s="456"/>
      <c r="T66" s="456"/>
      <c r="U66" s="456"/>
      <c r="V66" s="456"/>
      <c r="W66" s="456"/>
      <c r="X66" s="456"/>
      <c r="Y66" s="456"/>
      <c r="Z66" s="456"/>
      <c r="AA66" s="456"/>
      <c r="AB66" s="457"/>
    </row>
    <row r="67" spans="1:28">
      <c r="A67" s="442" t="s">
        <v>442</v>
      </c>
      <c r="B67" s="439"/>
      <c r="C67" s="440">
        <v>59</v>
      </c>
      <c r="D67" s="443"/>
      <c r="E67" s="456"/>
      <c r="F67" s="456"/>
      <c r="G67" s="456"/>
      <c r="H67" s="457"/>
      <c r="I67" s="466"/>
      <c r="J67" s="456"/>
      <c r="K67" s="456"/>
      <c r="L67" s="456"/>
      <c r="M67" s="456"/>
      <c r="N67" s="456"/>
      <c r="O67" s="456"/>
      <c r="P67" s="456"/>
      <c r="Q67" s="456"/>
      <c r="R67" s="456"/>
      <c r="S67" s="456"/>
      <c r="T67" s="456"/>
      <c r="U67" s="456"/>
      <c r="V67" s="456"/>
      <c r="W67" s="456"/>
      <c r="X67" s="456"/>
      <c r="Y67" s="456"/>
      <c r="Z67" s="456"/>
      <c r="AA67" s="456"/>
      <c r="AB67" s="457"/>
    </row>
    <row r="68" spans="1:28">
      <c r="A68" s="442" t="s">
        <v>443</v>
      </c>
      <c r="B68" s="439"/>
      <c r="C68" s="440">
        <v>60</v>
      </c>
      <c r="D68" s="443"/>
      <c r="E68" s="456"/>
      <c r="F68" s="456"/>
      <c r="G68" s="456"/>
      <c r="H68" s="457"/>
      <c r="I68" s="466"/>
      <c r="J68" s="456"/>
      <c r="K68" s="456"/>
      <c r="L68" s="456"/>
      <c r="M68" s="456"/>
      <c r="N68" s="456"/>
      <c r="O68" s="456"/>
      <c r="P68" s="456"/>
      <c r="Q68" s="456"/>
      <c r="R68" s="456"/>
      <c r="S68" s="456"/>
      <c r="T68" s="456"/>
      <c r="U68" s="456"/>
      <c r="V68" s="456"/>
      <c r="W68" s="456"/>
      <c r="X68" s="456"/>
      <c r="Y68" s="456"/>
      <c r="Z68" s="456"/>
      <c r="AA68" s="456"/>
      <c r="AB68" s="457"/>
    </row>
    <row r="69" spans="1:28">
      <c r="A69" s="442" t="s">
        <v>444</v>
      </c>
      <c r="B69" s="439"/>
      <c r="C69" s="440">
        <v>61</v>
      </c>
      <c r="D69" s="443"/>
      <c r="E69" s="456"/>
      <c r="F69" s="456"/>
      <c r="G69" s="456"/>
      <c r="H69" s="457"/>
      <c r="I69" s="466"/>
      <c r="J69" s="456"/>
      <c r="K69" s="456"/>
      <c r="L69" s="456"/>
      <c r="M69" s="456"/>
      <c r="N69" s="456"/>
      <c r="O69" s="456"/>
      <c r="P69" s="456"/>
      <c r="Q69" s="456"/>
      <c r="R69" s="456"/>
      <c r="S69" s="456"/>
      <c r="T69" s="456"/>
      <c r="U69" s="456"/>
      <c r="V69" s="456"/>
      <c r="W69" s="456"/>
      <c r="X69" s="456"/>
      <c r="Y69" s="456"/>
      <c r="Z69" s="456"/>
      <c r="AA69" s="456"/>
      <c r="AB69" s="457"/>
    </row>
    <row r="70" spans="1:28">
      <c r="A70" s="442" t="s">
        <v>445</v>
      </c>
      <c r="B70" s="439"/>
      <c r="C70" s="440">
        <v>62</v>
      </c>
      <c r="D70" s="443"/>
      <c r="E70" s="456"/>
      <c r="F70" s="456"/>
      <c r="G70" s="456"/>
      <c r="H70" s="457"/>
      <c r="I70" s="466"/>
      <c r="J70" s="456"/>
      <c r="K70" s="456"/>
      <c r="L70" s="456"/>
      <c r="M70" s="456"/>
      <c r="N70" s="456"/>
      <c r="O70" s="456"/>
      <c r="P70" s="456"/>
      <c r="Q70" s="456"/>
      <c r="R70" s="456"/>
      <c r="S70" s="456"/>
      <c r="T70" s="456"/>
      <c r="U70" s="456"/>
      <c r="V70" s="456"/>
      <c r="W70" s="456"/>
      <c r="X70" s="456"/>
      <c r="Y70" s="456"/>
      <c r="Z70" s="456"/>
      <c r="AA70" s="456"/>
      <c r="AB70" s="457"/>
    </row>
    <row r="71" spans="1:28">
      <c r="A71" s="442" t="s">
        <v>446</v>
      </c>
      <c r="B71" s="439"/>
      <c r="C71" s="440">
        <v>63</v>
      </c>
      <c r="D71" s="443"/>
      <c r="E71" s="456"/>
      <c r="F71" s="456"/>
      <c r="G71" s="456"/>
      <c r="H71" s="457"/>
      <c r="I71" s="466"/>
      <c r="J71" s="456"/>
      <c r="K71" s="456"/>
      <c r="L71" s="456"/>
      <c r="M71" s="456"/>
      <c r="N71" s="456"/>
      <c r="O71" s="456"/>
      <c r="P71" s="456"/>
      <c r="Q71" s="456"/>
      <c r="R71" s="456"/>
      <c r="S71" s="456"/>
      <c r="T71" s="456"/>
      <c r="U71" s="456"/>
      <c r="V71" s="456"/>
      <c r="W71" s="456"/>
      <c r="X71" s="456"/>
      <c r="Y71" s="456"/>
      <c r="Z71" s="456"/>
      <c r="AA71" s="456"/>
      <c r="AB71" s="457"/>
    </row>
    <row r="72" spans="1:28">
      <c r="A72" s="442" t="s">
        <v>447</v>
      </c>
      <c r="B72" s="439"/>
      <c r="C72" s="440">
        <v>64</v>
      </c>
      <c r="D72" s="443"/>
      <c r="E72" s="456"/>
      <c r="F72" s="456"/>
      <c r="G72" s="456"/>
      <c r="H72" s="457"/>
      <c r="I72" s="466"/>
      <c r="J72" s="456"/>
      <c r="K72" s="456"/>
      <c r="L72" s="456"/>
      <c r="M72" s="456"/>
      <c r="N72" s="456"/>
      <c r="O72" s="456"/>
      <c r="P72" s="456"/>
      <c r="Q72" s="456"/>
      <c r="R72" s="456"/>
      <c r="S72" s="456"/>
      <c r="T72" s="456"/>
      <c r="U72" s="456"/>
      <c r="V72" s="456"/>
      <c r="W72" s="456"/>
      <c r="X72" s="456"/>
      <c r="Y72" s="456"/>
      <c r="Z72" s="456"/>
      <c r="AA72" s="456"/>
      <c r="AB72" s="457"/>
    </row>
    <row r="73" spans="1:28">
      <c r="A73" s="442" t="s">
        <v>448</v>
      </c>
      <c r="B73" s="439"/>
      <c r="C73" s="440">
        <v>65</v>
      </c>
      <c r="D73" s="443"/>
      <c r="E73" s="456"/>
      <c r="F73" s="456"/>
      <c r="G73" s="456"/>
      <c r="H73" s="457"/>
      <c r="I73" s="466"/>
      <c r="J73" s="456"/>
      <c r="K73" s="456"/>
      <c r="L73" s="456"/>
      <c r="M73" s="456"/>
      <c r="N73" s="456"/>
      <c r="O73" s="456"/>
      <c r="P73" s="456"/>
      <c r="Q73" s="456"/>
      <c r="R73" s="456"/>
      <c r="S73" s="456"/>
      <c r="T73" s="456"/>
      <c r="U73" s="456"/>
      <c r="V73" s="456"/>
      <c r="W73" s="456"/>
      <c r="X73" s="456"/>
      <c r="Y73" s="456"/>
      <c r="Z73" s="456"/>
      <c r="AA73" s="456"/>
      <c r="AB73" s="457"/>
    </row>
    <row r="74" spans="1:28">
      <c r="A74" s="442" t="s">
        <v>449</v>
      </c>
      <c r="B74" s="439"/>
      <c r="C74" s="440">
        <v>66</v>
      </c>
      <c r="D74" s="443"/>
      <c r="E74" s="456"/>
      <c r="F74" s="456"/>
      <c r="G74" s="456"/>
      <c r="H74" s="457"/>
      <c r="I74" s="466"/>
      <c r="J74" s="456"/>
      <c r="K74" s="456"/>
      <c r="L74" s="456"/>
      <c r="M74" s="456"/>
      <c r="N74" s="456"/>
      <c r="O74" s="456"/>
      <c r="P74" s="456"/>
      <c r="Q74" s="456"/>
      <c r="R74" s="456"/>
      <c r="S74" s="456"/>
      <c r="T74" s="456"/>
      <c r="U74" s="456"/>
      <c r="V74" s="456"/>
      <c r="W74" s="456"/>
      <c r="X74" s="456"/>
      <c r="Y74" s="456"/>
      <c r="Z74" s="456"/>
      <c r="AA74" s="456"/>
      <c r="AB74" s="457"/>
    </row>
    <row r="75" spans="1:28">
      <c r="A75" s="442" t="s">
        <v>450</v>
      </c>
      <c r="B75" s="439"/>
      <c r="C75" s="440">
        <v>67</v>
      </c>
      <c r="D75" s="443"/>
      <c r="E75" s="456"/>
      <c r="F75" s="456"/>
      <c r="G75" s="456"/>
      <c r="H75" s="457"/>
      <c r="I75" s="466"/>
      <c r="J75" s="456"/>
      <c r="K75" s="456"/>
      <c r="L75" s="456"/>
      <c r="M75" s="456"/>
      <c r="N75" s="456"/>
      <c r="O75" s="456"/>
      <c r="P75" s="456"/>
      <c r="Q75" s="456"/>
      <c r="R75" s="456"/>
      <c r="S75" s="456"/>
      <c r="T75" s="456"/>
      <c r="U75" s="456"/>
      <c r="V75" s="456"/>
      <c r="W75" s="456"/>
      <c r="X75" s="456"/>
      <c r="Y75" s="456"/>
      <c r="Z75" s="456"/>
      <c r="AA75" s="456"/>
      <c r="AB75" s="457"/>
    </row>
    <row r="76" spans="1:28">
      <c r="A76" s="442" t="s">
        <v>451</v>
      </c>
      <c r="B76" s="439"/>
      <c r="C76" s="440">
        <v>68</v>
      </c>
      <c r="D76" s="443"/>
      <c r="E76" s="456"/>
      <c r="F76" s="456"/>
      <c r="G76" s="456"/>
      <c r="H76" s="457"/>
      <c r="I76" s="466"/>
      <c r="J76" s="456"/>
      <c r="K76" s="456"/>
      <c r="L76" s="456"/>
      <c r="M76" s="456"/>
      <c r="N76" s="456"/>
      <c r="O76" s="456"/>
      <c r="P76" s="456"/>
      <c r="Q76" s="456"/>
      <c r="R76" s="456"/>
      <c r="S76" s="456"/>
      <c r="T76" s="456"/>
      <c r="U76" s="456"/>
      <c r="V76" s="456"/>
      <c r="W76" s="456"/>
      <c r="X76" s="456"/>
      <c r="Y76" s="456"/>
      <c r="Z76" s="456"/>
      <c r="AA76" s="456"/>
      <c r="AB76" s="457"/>
    </row>
    <row r="77" spans="1:28">
      <c r="A77" s="442" t="s">
        <v>452</v>
      </c>
      <c r="B77" s="439"/>
      <c r="C77" s="440">
        <v>69</v>
      </c>
      <c r="D77" s="443"/>
      <c r="E77" s="456"/>
      <c r="F77" s="456"/>
      <c r="G77" s="456"/>
      <c r="H77" s="457"/>
      <c r="I77" s="466"/>
      <c r="J77" s="456"/>
      <c r="K77" s="456"/>
      <c r="L77" s="456"/>
      <c r="M77" s="456"/>
      <c r="N77" s="456"/>
      <c r="O77" s="456"/>
      <c r="P77" s="456"/>
      <c r="Q77" s="456"/>
      <c r="R77" s="456"/>
      <c r="S77" s="456"/>
      <c r="T77" s="456"/>
      <c r="U77" s="456"/>
      <c r="V77" s="456"/>
      <c r="W77" s="456"/>
      <c r="X77" s="456"/>
      <c r="Y77" s="456"/>
      <c r="Z77" s="456"/>
      <c r="AA77" s="456"/>
      <c r="AB77" s="457"/>
    </row>
    <row r="78" spans="1:28">
      <c r="A78" s="442" t="s">
        <v>453</v>
      </c>
      <c r="B78" s="439"/>
      <c r="C78" s="440">
        <v>70</v>
      </c>
      <c r="D78" s="443"/>
      <c r="E78" s="456"/>
      <c r="F78" s="456"/>
      <c r="G78" s="456"/>
      <c r="H78" s="457"/>
      <c r="I78" s="466"/>
      <c r="J78" s="456"/>
      <c r="K78" s="456"/>
      <c r="L78" s="456"/>
      <c r="M78" s="456"/>
      <c r="N78" s="456"/>
      <c r="O78" s="456"/>
      <c r="P78" s="456"/>
      <c r="Q78" s="456"/>
      <c r="R78" s="456"/>
      <c r="S78" s="456"/>
      <c r="T78" s="456"/>
      <c r="U78" s="456"/>
      <c r="V78" s="456"/>
      <c r="W78" s="456"/>
      <c r="X78" s="456"/>
      <c r="Y78" s="456"/>
      <c r="Z78" s="456"/>
      <c r="AA78" s="456"/>
      <c r="AB78" s="457"/>
    </row>
    <row r="79" spans="1:28">
      <c r="A79" s="442" t="s">
        <v>454</v>
      </c>
      <c r="B79" s="439"/>
      <c r="C79" s="440">
        <v>71</v>
      </c>
      <c r="D79" s="443"/>
      <c r="E79" s="456"/>
      <c r="F79" s="456"/>
      <c r="G79" s="456"/>
      <c r="H79" s="457"/>
      <c r="I79" s="466"/>
      <c r="J79" s="456"/>
      <c r="K79" s="456"/>
      <c r="L79" s="456"/>
      <c r="M79" s="456"/>
      <c r="N79" s="456"/>
      <c r="O79" s="456"/>
      <c r="P79" s="456"/>
      <c r="Q79" s="456"/>
      <c r="R79" s="456"/>
      <c r="S79" s="456"/>
      <c r="T79" s="456"/>
      <c r="U79" s="456"/>
      <c r="V79" s="456"/>
      <c r="W79" s="456"/>
      <c r="X79" s="456"/>
      <c r="Y79" s="456"/>
      <c r="Z79" s="456"/>
      <c r="AA79" s="456"/>
      <c r="AB79" s="457"/>
    </row>
    <row r="80" spans="1:28">
      <c r="A80" s="442" t="s">
        <v>455</v>
      </c>
      <c r="B80" s="439"/>
      <c r="C80" s="440">
        <v>72</v>
      </c>
      <c r="D80" s="443"/>
      <c r="E80" s="456"/>
      <c r="F80" s="456"/>
      <c r="G80" s="456"/>
      <c r="H80" s="457"/>
      <c r="I80" s="466"/>
      <c r="J80" s="456"/>
      <c r="K80" s="456"/>
      <c r="L80" s="456"/>
      <c r="M80" s="456"/>
      <c r="N80" s="456"/>
      <c r="O80" s="456"/>
      <c r="P80" s="456"/>
      <c r="Q80" s="456"/>
      <c r="R80" s="456"/>
      <c r="S80" s="456"/>
      <c r="T80" s="456"/>
      <c r="U80" s="456"/>
      <c r="V80" s="456"/>
      <c r="W80" s="456"/>
      <c r="X80" s="456"/>
      <c r="Y80" s="456"/>
      <c r="Z80" s="456"/>
      <c r="AA80" s="456"/>
      <c r="AB80" s="457"/>
    </row>
    <row r="81" spans="1:28">
      <c r="A81" s="442" t="s">
        <v>456</v>
      </c>
      <c r="B81" s="439"/>
      <c r="C81" s="440">
        <v>73</v>
      </c>
      <c r="D81" s="443"/>
      <c r="E81" s="456"/>
      <c r="F81" s="456"/>
      <c r="G81" s="456"/>
      <c r="H81" s="457"/>
      <c r="I81" s="466"/>
      <c r="J81" s="456"/>
      <c r="K81" s="456"/>
      <c r="L81" s="456"/>
      <c r="M81" s="456"/>
      <c r="N81" s="456"/>
      <c r="O81" s="456"/>
      <c r="P81" s="456"/>
      <c r="Q81" s="456"/>
      <c r="R81" s="456"/>
      <c r="S81" s="456"/>
      <c r="T81" s="456"/>
      <c r="U81" s="456"/>
      <c r="V81" s="456"/>
      <c r="W81" s="456"/>
      <c r="X81" s="456"/>
      <c r="Y81" s="456"/>
      <c r="Z81" s="456"/>
      <c r="AA81" s="456"/>
      <c r="AB81" s="457"/>
    </row>
    <row r="82" spans="1:28">
      <c r="A82" s="442" t="s">
        <v>457</v>
      </c>
      <c r="B82" s="439"/>
      <c r="C82" s="440">
        <v>74</v>
      </c>
      <c r="D82" s="443"/>
      <c r="E82" s="456"/>
      <c r="F82" s="456"/>
      <c r="G82" s="456"/>
      <c r="H82" s="457"/>
      <c r="I82" s="466"/>
      <c r="J82" s="456"/>
      <c r="K82" s="456"/>
      <c r="L82" s="456"/>
      <c r="M82" s="456"/>
      <c r="N82" s="456"/>
      <c r="O82" s="456"/>
      <c r="P82" s="456"/>
      <c r="Q82" s="456"/>
      <c r="R82" s="456"/>
      <c r="S82" s="456"/>
      <c r="T82" s="456"/>
      <c r="U82" s="456"/>
      <c r="V82" s="456"/>
      <c r="W82" s="456"/>
      <c r="X82" s="456"/>
      <c r="Y82" s="456"/>
      <c r="Z82" s="456"/>
      <c r="AA82" s="456"/>
      <c r="AB82" s="457"/>
    </row>
    <row r="83" spans="1:28">
      <c r="A83" s="442" t="s">
        <v>458</v>
      </c>
      <c r="B83" s="439"/>
      <c r="C83" s="440">
        <v>75</v>
      </c>
      <c r="D83" s="443"/>
      <c r="E83" s="456"/>
      <c r="F83" s="456"/>
      <c r="G83" s="456"/>
      <c r="H83" s="457"/>
      <c r="I83" s="466"/>
      <c r="J83" s="456"/>
      <c r="K83" s="456"/>
      <c r="L83" s="456"/>
      <c r="M83" s="456"/>
      <c r="N83" s="456"/>
      <c r="O83" s="456"/>
      <c r="P83" s="456"/>
      <c r="Q83" s="456"/>
      <c r="R83" s="456"/>
      <c r="S83" s="456"/>
      <c r="T83" s="456"/>
      <c r="U83" s="456"/>
      <c r="V83" s="456"/>
      <c r="W83" s="456"/>
      <c r="X83" s="456"/>
      <c r="Y83" s="456"/>
      <c r="Z83" s="456"/>
      <c r="AA83" s="456"/>
      <c r="AB83" s="457"/>
    </row>
    <row r="84" spans="1:28">
      <c r="A84" s="442" t="s">
        <v>459</v>
      </c>
      <c r="B84" s="439"/>
      <c r="C84" s="440">
        <v>76</v>
      </c>
      <c r="D84" s="443"/>
      <c r="E84" s="456"/>
      <c r="F84" s="456"/>
      <c r="G84" s="456"/>
      <c r="H84" s="457"/>
      <c r="I84" s="466"/>
      <c r="J84" s="456"/>
      <c r="K84" s="456"/>
      <c r="L84" s="456"/>
      <c r="M84" s="456"/>
      <c r="N84" s="456"/>
      <c r="O84" s="456"/>
      <c r="P84" s="456"/>
      <c r="Q84" s="456"/>
      <c r="R84" s="456"/>
      <c r="S84" s="456"/>
      <c r="T84" s="456"/>
      <c r="U84" s="456"/>
      <c r="V84" s="456"/>
      <c r="W84" s="456"/>
      <c r="X84" s="456"/>
      <c r="Y84" s="456"/>
      <c r="Z84" s="456"/>
      <c r="AA84" s="456"/>
      <c r="AB84" s="457"/>
    </row>
    <row r="85" spans="1:28">
      <c r="A85" s="442" t="s">
        <v>460</v>
      </c>
      <c r="B85" s="439"/>
      <c r="C85" s="440">
        <v>77</v>
      </c>
      <c r="D85" s="443"/>
      <c r="E85" s="456"/>
      <c r="F85" s="456"/>
      <c r="G85" s="456"/>
      <c r="H85" s="457"/>
      <c r="I85" s="466"/>
      <c r="J85" s="456"/>
      <c r="K85" s="456"/>
      <c r="L85" s="456"/>
      <c r="M85" s="456"/>
      <c r="N85" s="456"/>
      <c r="O85" s="456"/>
      <c r="P85" s="456"/>
      <c r="Q85" s="456"/>
      <c r="R85" s="456"/>
      <c r="S85" s="456"/>
      <c r="T85" s="456"/>
      <c r="U85" s="456"/>
      <c r="V85" s="456"/>
      <c r="W85" s="456"/>
      <c r="X85" s="456"/>
      <c r="Y85" s="456"/>
      <c r="Z85" s="456"/>
      <c r="AA85" s="456"/>
      <c r="AB85" s="457"/>
    </row>
    <row r="86" spans="1:28">
      <c r="A86" s="442" t="s">
        <v>461</v>
      </c>
      <c r="B86" s="439"/>
      <c r="C86" s="440">
        <v>78</v>
      </c>
      <c r="D86" s="443"/>
      <c r="E86" s="456"/>
      <c r="F86" s="456"/>
      <c r="G86" s="456"/>
      <c r="H86" s="457"/>
      <c r="I86" s="466"/>
      <c r="J86" s="456"/>
      <c r="K86" s="456"/>
      <c r="L86" s="456"/>
      <c r="M86" s="456"/>
      <c r="N86" s="456"/>
      <c r="O86" s="456"/>
      <c r="P86" s="456"/>
      <c r="Q86" s="456"/>
      <c r="R86" s="456"/>
      <c r="S86" s="456"/>
      <c r="T86" s="456"/>
      <c r="U86" s="456"/>
      <c r="V86" s="456"/>
      <c r="W86" s="456"/>
      <c r="X86" s="456"/>
      <c r="Y86" s="456"/>
      <c r="Z86" s="456"/>
      <c r="AA86" s="456"/>
      <c r="AB86" s="457"/>
    </row>
    <row r="87" spans="1:28">
      <c r="A87" s="442" t="s">
        <v>462</v>
      </c>
      <c r="B87" s="439"/>
      <c r="C87" s="440">
        <v>79</v>
      </c>
      <c r="D87" s="443"/>
      <c r="E87" s="456"/>
      <c r="F87" s="456"/>
      <c r="G87" s="456"/>
      <c r="H87" s="457"/>
      <c r="I87" s="466"/>
      <c r="J87" s="456"/>
      <c r="K87" s="456"/>
      <c r="L87" s="456"/>
      <c r="M87" s="456"/>
      <c r="N87" s="456"/>
      <c r="O87" s="456"/>
      <c r="P87" s="456"/>
      <c r="Q87" s="456"/>
      <c r="R87" s="456"/>
      <c r="S87" s="456"/>
      <c r="T87" s="456"/>
      <c r="U87" s="456"/>
      <c r="V87" s="456"/>
      <c r="W87" s="456"/>
      <c r="X87" s="456"/>
      <c r="Y87" s="456"/>
      <c r="Z87" s="456"/>
      <c r="AA87" s="456"/>
      <c r="AB87" s="457"/>
    </row>
    <row r="88" spans="1:28">
      <c r="A88" s="442" t="s">
        <v>463</v>
      </c>
      <c r="B88" s="439"/>
      <c r="C88" s="440">
        <v>80</v>
      </c>
      <c r="D88" s="443"/>
      <c r="E88" s="456"/>
      <c r="F88" s="456"/>
      <c r="G88" s="456"/>
      <c r="H88" s="457"/>
      <c r="I88" s="466"/>
      <c r="J88" s="456"/>
      <c r="K88" s="456"/>
      <c r="L88" s="456"/>
      <c r="M88" s="456"/>
      <c r="N88" s="456"/>
      <c r="O88" s="456"/>
      <c r="P88" s="456"/>
      <c r="Q88" s="456"/>
      <c r="R88" s="456"/>
      <c r="S88" s="456"/>
      <c r="T88" s="456"/>
      <c r="U88" s="456"/>
      <c r="V88" s="456"/>
      <c r="W88" s="456"/>
      <c r="X88" s="456"/>
      <c r="Y88" s="456"/>
      <c r="Z88" s="456"/>
      <c r="AA88" s="456"/>
      <c r="AB88" s="457"/>
    </row>
    <row r="89" spans="1:28">
      <c r="A89" s="442" t="s">
        <v>464</v>
      </c>
      <c r="B89" s="439"/>
      <c r="C89" s="440">
        <v>81</v>
      </c>
      <c r="D89" s="443"/>
      <c r="E89" s="456"/>
      <c r="F89" s="456"/>
      <c r="G89" s="456"/>
      <c r="H89" s="457"/>
      <c r="I89" s="466"/>
      <c r="J89" s="456"/>
      <c r="K89" s="456"/>
      <c r="L89" s="456"/>
      <c r="M89" s="456"/>
      <c r="N89" s="456"/>
      <c r="O89" s="456"/>
      <c r="P89" s="456"/>
      <c r="Q89" s="456"/>
      <c r="R89" s="456"/>
      <c r="S89" s="456"/>
      <c r="T89" s="456"/>
      <c r="U89" s="456"/>
      <c r="V89" s="456"/>
      <c r="W89" s="456"/>
      <c r="X89" s="456"/>
      <c r="Y89" s="456"/>
      <c r="Z89" s="456"/>
      <c r="AA89" s="456"/>
      <c r="AB89" s="457"/>
    </row>
    <row r="90" spans="1:28">
      <c r="A90" s="442" t="s">
        <v>465</v>
      </c>
      <c r="B90" s="439"/>
      <c r="C90" s="440">
        <v>82</v>
      </c>
      <c r="D90" s="443"/>
      <c r="E90" s="456"/>
      <c r="F90" s="456"/>
      <c r="G90" s="456"/>
      <c r="H90" s="457"/>
      <c r="I90" s="466"/>
      <c r="J90" s="456"/>
      <c r="K90" s="456"/>
      <c r="L90" s="456"/>
      <c r="M90" s="456"/>
      <c r="N90" s="456"/>
      <c r="O90" s="456"/>
      <c r="P90" s="456"/>
      <c r="Q90" s="456"/>
      <c r="R90" s="456"/>
      <c r="S90" s="456"/>
      <c r="T90" s="456"/>
      <c r="U90" s="456"/>
      <c r="V90" s="456"/>
      <c r="W90" s="456"/>
      <c r="X90" s="456"/>
      <c r="Y90" s="456"/>
      <c r="Z90" s="456"/>
      <c r="AA90" s="456"/>
      <c r="AB90" s="457"/>
    </row>
    <row r="91" spans="1:28">
      <c r="A91" s="442" t="s">
        <v>466</v>
      </c>
      <c r="B91" s="439"/>
      <c r="C91" s="440">
        <v>83</v>
      </c>
      <c r="D91" s="443"/>
      <c r="E91" s="456"/>
      <c r="F91" s="456"/>
      <c r="G91" s="456"/>
      <c r="H91" s="457"/>
      <c r="I91" s="466"/>
      <c r="J91" s="456"/>
      <c r="K91" s="456"/>
      <c r="L91" s="456"/>
      <c r="M91" s="456"/>
      <c r="N91" s="456"/>
      <c r="O91" s="456"/>
      <c r="P91" s="456"/>
      <c r="Q91" s="456"/>
      <c r="R91" s="456"/>
      <c r="S91" s="456"/>
      <c r="T91" s="456"/>
      <c r="U91" s="456"/>
      <c r="V91" s="456"/>
      <c r="W91" s="456"/>
      <c r="X91" s="456"/>
      <c r="Y91" s="456"/>
      <c r="Z91" s="456"/>
      <c r="AA91" s="456"/>
      <c r="AB91" s="457"/>
    </row>
    <row r="92" spans="1:28">
      <c r="A92" s="442" t="s">
        <v>467</v>
      </c>
      <c r="B92" s="439"/>
      <c r="C92" s="440">
        <v>84</v>
      </c>
      <c r="D92" s="443"/>
      <c r="E92" s="456"/>
      <c r="F92" s="456"/>
      <c r="G92" s="456"/>
      <c r="H92" s="457"/>
      <c r="I92" s="466"/>
      <c r="J92" s="456"/>
      <c r="K92" s="456"/>
      <c r="L92" s="456"/>
      <c r="M92" s="456"/>
      <c r="N92" s="456"/>
      <c r="O92" s="456"/>
      <c r="P92" s="456"/>
      <c r="Q92" s="456"/>
      <c r="R92" s="456"/>
      <c r="S92" s="456"/>
      <c r="T92" s="456"/>
      <c r="U92" s="456"/>
      <c r="V92" s="456"/>
      <c r="W92" s="456"/>
      <c r="X92" s="456"/>
      <c r="Y92" s="456"/>
      <c r="Z92" s="456"/>
      <c r="AA92" s="456"/>
      <c r="AB92" s="457"/>
    </row>
    <row r="93" spans="1:28">
      <c r="A93" s="442" t="s">
        <v>468</v>
      </c>
      <c r="B93" s="439"/>
      <c r="C93" s="440">
        <v>85</v>
      </c>
      <c r="D93" s="443"/>
      <c r="E93" s="456"/>
      <c r="F93" s="456"/>
      <c r="G93" s="456"/>
      <c r="H93" s="457"/>
      <c r="I93" s="466"/>
      <c r="J93" s="456"/>
      <c r="K93" s="456"/>
      <c r="L93" s="456"/>
      <c r="M93" s="456"/>
      <c r="N93" s="456"/>
      <c r="O93" s="456"/>
      <c r="P93" s="456"/>
      <c r="Q93" s="456"/>
      <c r="R93" s="456"/>
      <c r="S93" s="456"/>
      <c r="T93" s="456"/>
      <c r="U93" s="456"/>
      <c r="V93" s="456"/>
      <c r="W93" s="456"/>
      <c r="X93" s="456"/>
      <c r="Y93" s="456"/>
      <c r="Z93" s="456"/>
      <c r="AA93" s="456"/>
      <c r="AB93" s="457"/>
    </row>
    <row r="94" spans="1:28">
      <c r="A94" s="442" t="s">
        <v>469</v>
      </c>
      <c r="B94" s="439"/>
      <c r="C94" s="440">
        <v>86</v>
      </c>
      <c r="D94" s="443"/>
      <c r="E94" s="456"/>
      <c r="F94" s="456"/>
      <c r="G94" s="456"/>
      <c r="H94" s="457"/>
      <c r="I94" s="466"/>
      <c r="J94" s="456"/>
      <c r="K94" s="456"/>
      <c r="L94" s="456"/>
      <c r="M94" s="456"/>
      <c r="N94" s="456"/>
      <c r="O94" s="456"/>
      <c r="P94" s="456"/>
      <c r="Q94" s="456"/>
      <c r="R94" s="456"/>
      <c r="S94" s="456"/>
      <c r="T94" s="456"/>
      <c r="U94" s="456"/>
      <c r="V94" s="456"/>
      <c r="W94" s="456"/>
      <c r="X94" s="456"/>
      <c r="Y94" s="456"/>
      <c r="Z94" s="456"/>
      <c r="AA94" s="456"/>
      <c r="AB94" s="457"/>
    </row>
    <row r="95" spans="1:28">
      <c r="A95" s="442" t="s">
        <v>470</v>
      </c>
      <c r="B95" s="439"/>
      <c r="C95" s="440">
        <v>87</v>
      </c>
      <c r="D95" s="443"/>
      <c r="E95" s="456"/>
      <c r="F95" s="456"/>
      <c r="G95" s="456"/>
      <c r="H95" s="457"/>
      <c r="I95" s="466"/>
      <c r="J95" s="456"/>
      <c r="K95" s="456"/>
      <c r="L95" s="456"/>
      <c r="M95" s="456"/>
      <c r="N95" s="456"/>
      <c r="O95" s="456"/>
      <c r="P95" s="456"/>
      <c r="Q95" s="456"/>
      <c r="R95" s="456"/>
      <c r="S95" s="456"/>
      <c r="T95" s="456"/>
      <c r="U95" s="456"/>
      <c r="V95" s="456"/>
      <c r="W95" s="456"/>
      <c r="X95" s="456"/>
      <c r="Y95" s="456"/>
      <c r="Z95" s="456"/>
      <c r="AA95" s="456"/>
      <c r="AB95" s="457"/>
    </row>
    <row r="96" spans="1:28">
      <c r="A96" s="442" t="s">
        <v>471</v>
      </c>
      <c r="B96" s="439"/>
      <c r="C96" s="440">
        <v>88</v>
      </c>
      <c r="D96" s="443"/>
      <c r="E96" s="456"/>
      <c r="F96" s="456"/>
      <c r="G96" s="456"/>
      <c r="H96" s="457"/>
      <c r="I96" s="466"/>
      <c r="J96" s="456"/>
      <c r="K96" s="456"/>
      <c r="L96" s="456"/>
      <c r="M96" s="456"/>
      <c r="N96" s="456"/>
      <c r="O96" s="456"/>
      <c r="P96" s="456"/>
      <c r="Q96" s="456"/>
      <c r="R96" s="456"/>
      <c r="S96" s="456"/>
      <c r="T96" s="456"/>
      <c r="U96" s="456"/>
      <c r="V96" s="456"/>
      <c r="W96" s="456"/>
      <c r="X96" s="456"/>
      <c r="Y96" s="456"/>
      <c r="Z96" s="456"/>
      <c r="AA96" s="456"/>
      <c r="AB96" s="457"/>
    </row>
    <row r="97" spans="1:28">
      <c r="A97" s="442" t="s">
        <v>472</v>
      </c>
      <c r="B97" s="439"/>
      <c r="C97" s="440">
        <v>89</v>
      </c>
      <c r="D97" s="443"/>
      <c r="E97" s="456"/>
      <c r="F97" s="456"/>
      <c r="G97" s="456"/>
      <c r="H97" s="457"/>
      <c r="I97" s="466"/>
      <c r="J97" s="456"/>
      <c r="K97" s="456"/>
      <c r="L97" s="456"/>
      <c r="M97" s="456"/>
      <c r="N97" s="456"/>
      <c r="O97" s="456"/>
      <c r="P97" s="456"/>
      <c r="Q97" s="456"/>
      <c r="R97" s="456"/>
      <c r="S97" s="456"/>
      <c r="T97" s="456"/>
      <c r="U97" s="456"/>
      <c r="V97" s="456"/>
      <c r="W97" s="456"/>
      <c r="X97" s="456"/>
      <c r="Y97" s="456"/>
      <c r="Z97" s="456"/>
      <c r="AA97" s="456"/>
      <c r="AB97" s="457"/>
    </row>
    <row r="98" spans="1:28">
      <c r="A98" s="442" t="s">
        <v>473</v>
      </c>
      <c r="B98" s="439"/>
      <c r="C98" s="440">
        <v>90</v>
      </c>
      <c r="D98" s="443"/>
      <c r="E98" s="456"/>
      <c r="F98" s="456"/>
      <c r="G98" s="456"/>
      <c r="H98" s="457"/>
      <c r="I98" s="466"/>
      <c r="J98" s="456"/>
      <c r="K98" s="456"/>
      <c r="L98" s="456"/>
      <c r="M98" s="456"/>
      <c r="N98" s="456"/>
      <c r="O98" s="456"/>
      <c r="P98" s="456"/>
      <c r="Q98" s="456"/>
      <c r="R98" s="456"/>
      <c r="S98" s="456"/>
      <c r="T98" s="456"/>
      <c r="U98" s="456"/>
      <c r="V98" s="456"/>
      <c r="W98" s="456"/>
      <c r="X98" s="456"/>
      <c r="Y98" s="456"/>
      <c r="Z98" s="456"/>
      <c r="AA98" s="456"/>
      <c r="AB98" s="457"/>
    </row>
    <row r="99" spans="1:28">
      <c r="A99" s="442" t="s">
        <v>474</v>
      </c>
      <c r="B99" s="439"/>
      <c r="C99" s="440">
        <v>91</v>
      </c>
      <c r="D99" s="443"/>
      <c r="E99" s="456"/>
      <c r="F99" s="456"/>
      <c r="G99" s="456"/>
      <c r="H99" s="457"/>
      <c r="I99" s="466"/>
      <c r="J99" s="456"/>
      <c r="K99" s="456"/>
      <c r="L99" s="456"/>
      <c r="M99" s="456"/>
      <c r="N99" s="456"/>
      <c r="O99" s="456"/>
      <c r="P99" s="456"/>
      <c r="Q99" s="456"/>
      <c r="R99" s="456"/>
      <c r="S99" s="456"/>
      <c r="T99" s="456"/>
      <c r="U99" s="456"/>
      <c r="V99" s="456"/>
      <c r="W99" s="456"/>
      <c r="X99" s="456"/>
      <c r="Y99" s="456"/>
      <c r="Z99" s="456"/>
      <c r="AA99" s="456"/>
      <c r="AB99" s="457"/>
    </row>
    <row r="100" spans="1:28">
      <c r="A100" s="442" t="s">
        <v>475</v>
      </c>
      <c r="B100" s="439"/>
      <c r="C100" s="440">
        <v>92</v>
      </c>
      <c r="D100" s="443"/>
      <c r="E100" s="456"/>
      <c r="F100" s="456"/>
      <c r="G100" s="456"/>
      <c r="H100" s="457"/>
      <c r="I100" s="466"/>
      <c r="J100" s="456"/>
      <c r="K100" s="456"/>
      <c r="L100" s="456"/>
      <c r="M100" s="456"/>
      <c r="N100" s="456"/>
      <c r="O100" s="456"/>
      <c r="P100" s="456"/>
      <c r="Q100" s="456"/>
      <c r="R100" s="456"/>
      <c r="S100" s="456"/>
      <c r="T100" s="456"/>
      <c r="U100" s="456"/>
      <c r="V100" s="456"/>
      <c r="W100" s="456"/>
      <c r="X100" s="456"/>
      <c r="Y100" s="456"/>
      <c r="Z100" s="456"/>
      <c r="AA100" s="456"/>
      <c r="AB100" s="457"/>
    </row>
    <row r="101" spans="1:28">
      <c r="A101" s="442" t="s">
        <v>476</v>
      </c>
      <c r="B101" s="439"/>
      <c r="C101" s="440">
        <v>93</v>
      </c>
      <c r="D101" s="443"/>
      <c r="E101" s="456"/>
      <c r="F101" s="456"/>
      <c r="G101" s="456"/>
      <c r="H101" s="457"/>
      <c r="I101" s="466"/>
      <c r="J101" s="456"/>
      <c r="K101" s="456"/>
      <c r="L101" s="456"/>
      <c r="M101" s="456"/>
      <c r="N101" s="456"/>
      <c r="O101" s="456"/>
      <c r="P101" s="456"/>
      <c r="Q101" s="456"/>
      <c r="R101" s="456"/>
      <c r="S101" s="456"/>
      <c r="T101" s="456"/>
      <c r="U101" s="456"/>
      <c r="V101" s="456"/>
      <c r="W101" s="456"/>
      <c r="X101" s="456"/>
      <c r="Y101" s="456"/>
      <c r="Z101" s="456"/>
      <c r="AA101" s="456"/>
      <c r="AB101" s="457"/>
    </row>
    <row r="102" spans="1:28">
      <c r="A102" s="442" t="s">
        <v>477</v>
      </c>
      <c r="B102" s="439"/>
      <c r="C102" s="440">
        <v>94</v>
      </c>
      <c r="D102" s="443"/>
      <c r="E102" s="456"/>
      <c r="F102" s="456"/>
      <c r="G102" s="456"/>
      <c r="H102" s="457"/>
      <c r="I102" s="466"/>
      <c r="J102" s="456"/>
      <c r="K102" s="456"/>
      <c r="L102" s="456"/>
      <c r="M102" s="456"/>
      <c r="N102" s="456"/>
      <c r="O102" s="456"/>
      <c r="P102" s="456"/>
      <c r="Q102" s="456"/>
      <c r="R102" s="456"/>
      <c r="S102" s="456"/>
      <c r="T102" s="456"/>
      <c r="U102" s="456"/>
      <c r="V102" s="456"/>
      <c r="W102" s="456"/>
      <c r="X102" s="456"/>
      <c r="Y102" s="456"/>
      <c r="Z102" s="456"/>
      <c r="AA102" s="456"/>
      <c r="AB102" s="457"/>
    </row>
    <row r="103" spans="1:28">
      <c r="A103" s="442" t="s">
        <v>478</v>
      </c>
      <c r="B103" s="439"/>
      <c r="C103" s="440">
        <v>95</v>
      </c>
      <c r="D103" s="443"/>
      <c r="E103" s="456"/>
      <c r="F103" s="456"/>
      <c r="G103" s="456"/>
      <c r="H103" s="457"/>
      <c r="I103" s="466"/>
      <c r="J103" s="456"/>
      <c r="K103" s="456"/>
      <c r="L103" s="456"/>
      <c r="M103" s="456"/>
      <c r="N103" s="456"/>
      <c r="O103" s="456"/>
      <c r="P103" s="456"/>
      <c r="Q103" s="456"/>
      <c r="R103" s="456"/>
      <c r="S103" s="456"/>
      <c r="T103" s="456"/>
      <c r="U103" s="456"/>
      <c r="V103" s="456"/>
      <c r="W103" s="456"/>
      <c r="X103" s="456"/>
      <c r="Y103" s="456"/>
      <c r="Z103" s="456"/>
      <c r="AA103" s="456"/>
      <c r="AB103" s="457"/>
    </row>
    <row r="104" spans="1:28">
      <c r="A104" s="442" t="s">
        <v>479</v>
      </c>
      <c r="B104" s="439"/>
      <c r="C104" s="440">
        <v>96</v>
      </c>
      <c r="D104" s="443"/>
      <c r="E104" s="456"/>
      <c r="F104" s="456"/>
      <c r="G104" s="456"/>
      <c r="H104" s="457"/>
      <c r="I104" s="466"/>
      <c r="J104" s="456"/>
      <c r="K104" s="456"/>
      <c r="L104" s="456"/>
      <c r="M104" s="456"/>
      <c r="N104" s="456"/>
      <c r="O104" s="456"/>
      <c r="P104" s="456"/>
      <c r="Q104" s="456"/>
      <c r="R104" s="456"/>
      <c r="S104" s="456"/>
      <c r="T104" s="456"/>
      <c r="U104" s="456"/>
      <c r="V104" s="456"/>
      <c r="W104" s="456"/>
      <c r="X104" s="456"/>
      <c r="Y104" s="456"/>
      <c r="Z104" s="456"/>
      <c r="AA104" s="456"/>
      <c r="AB104" s="457"/>
    </row>
    <row r="105" spans="1:28">
      <c r="A105" s="442" t="s">
        <v>480</v>
      </c>
      <c r="B105" s="439"/>
      <c r="C105" s="440">
        <v>97</v>
      </c>
      <c r="D105" s="443"/>
      <c r="E105" s="456"/>
      <c r="F105" s="456"/>
      <c r="G105" s="456"/>
      <c r="H105" s="457"/>
      <c r="I105" s="466"/>
      <c r="J105" s="456"/>
      <c r="K105" s="456"/>
      <c r="L105" s="456"/>
      <c r="M105" s="456"/>
      <c r="N105" s="456"/>
      <c r="O105" s="456"/>
      <c r="P105" s="456"/>
      <c r="Q105" s="456"/>
      <c r="R105" s="456"/>
      <c r="S105" s="456"/>
      <c r="T105" s="456"/>
      <c r="U105" s="456"/>
      <c r="V105" s="456"/>
      <c r="W105" s="456"/>
      <c r="X105" s="456"/>
      <c r="Y105" s="456"/>
      <c r="Z105" s="456"/>
      <c r="AA105" s="456"/>
      <c r="AB105" s="457"/>
    </row>
    <row r="106" spans="1:28">
      <c r="A106" s="442" t="s">
        <v>481</v>
      </c>
      <c r="B106" s="439"/>
      <c r="C106" s="440">
        <v>98</v>
      </c>
      <c r="D106" s="443"/>
      <c r="E106" s="456"/>
      <c r="F106" s="456"/>
      <c r="G106" s="456"/>
      <c r="H106" s="457"/>
      <c r="I106" s="466"/>
      <c r="J106" s="456"/>
      <c r="K106" s="456"/>
      <c r="L106" s="456"/>
      <c r="M106" s="456"/>
      <c r="N106" s="456"/>
      <c r="O106" s="456"/>
      <c r="P106" s="456"/>
      <c r="Q106" s="456"/>
      <c r="R106" s="456"/>
      <c r="S106" s="456"/>
      <c r="T106" s="456"/>
      <c r="U106" s="456"/>
      <c r="V106" s="456"/>
      <c r="W106" s="456"/>
      <c r="X106" s="456"/>
      <c r="Y106" s="456"/>
      <c r="Z106" s="456"/>
      <c r="AA106" s="456"/>
      <c r="AB106" s="457"/>
    </row>
    <row r="107" spans="1:28">
      <c r="A107" s="442" t="s">
        <v>482</v>
      </c>
      <c r="B107" s="439"/>
      <c r="C107" s="440">
        <v>99</v>
      </c>
      <c r="D107" s="443"/>
      <c r="E107" s="456"/>
      <c r="F107" s="456"/>
      <c r="G107" s="456"/>
      <c r="H107" s="457"/>
      <c r="I107" s="466"/>
      <c r="J107" s="456"/>
      <c r="K107" s="456"/>
      <c r="L107" s="456"/>
      <c r="M107" s="456"/>
      <c r="N107" s="456"/>
      <c r="O107" s="456"/>
      <c r="P107" s="456"/>
      <c r="Q107" s="456"/>
      <c r="R107" s="456"/>
      <c r="S107" s="456"/>
      <c r="T107" s="456"/>
      <c r="U107" s="456"/>
      <c r="V107" s="456"/>
      <c r="W107" s="456"/>
      <c r="X107" s="456"/>
      <c r="Y107" s="456"/>
      <c r="Z107" s="456"/>
      <c r="AA107" s="456"/>
      <c r="AB107" s="457"/>
    </row>
    <row r="108" spans="1:28">
      <c r="A108" s="442" t="s">
        <v>483</v>
      </c>
      <c r="B108" s="439"/>
      <c r="C108" s="440">
        <v>100</v>
      </c>
      <c r="D108" s="443"/>
      <c r="E108" s="456"/>
      <c r="F108" s="456"/>
      <c r="G108" s="456"/>
      <c r="H108" s="457"/>
      <c r="I108" s="466"/>
      <c r="J108" s="456"/>
      <c r="K108" s="456"/>
      <c r="L108" s="456"/>
      <c r="M108" s="456"/>
      <c r="N108" s="456"/>
      <c r="O108" s="456"/>
      <c r="P108" s="456"/>
      <c r="Q108" s="456"/>
      <c r="R108" s="456"/>
      <c r="S108" s="456"/>
      <c r="T108" s="456"/>
      <c r="U108" s="456"/>
      <c r="V108" s="456"/>
      <c r="W108" s="456"/>
      <c r="X108" s="456"/>
      <c r="Y108" s="456"/>
      <c r="Z108" s="456"/>
      <c r="AA108" s="456"/>
      <c r="AB108" s="457"/>
    </row>
    <row r="109" spans="1:28">
      <c r="A109" s="442" t="s">
        <v>484</v>
      </c>
      <c r="B109" s="439"/>
      <c r="C109" s="440">
        <v>101</v>
      </c>
      <c r="D109" s="443"/>
      <c r="E109" s="456"/>
      <c r="F109" s="456"/>
      <c r="G109" s="456"/>
      <c r="H109" s="457"/>
      <c r="I109" s="466"/>
      <c r="J109" s="456"/>
      <c r="K109" s="456"/>
      <c r="L109" s="456"/>
      <c r="M109" s="456"/>
      <c r="N109" s="456"/>
      <c r="O109" s="456"/>
      <c r="P109" s="456"/>
      <c r="Q109" s="456"/>
      <c r="R109" s="456"/>
      <c r="S109" s="456"/>
      <c r="T109" s="456"/>
      <c r="U109" s="456"/>
      <c r="V109" s="456"/>
      <c r="W109" s="456"/>
      <c r="X109" s="456"/>
      <c r="Y109" s="456"/>
      <c r="Z109" s="456"/>
      <c r="AA109" s="456"/>
      <c r="AB109" s="457"/>
    </row>
    <row r="110" spans="1:28">
      <c r="A110" s="442" t="s">
        <v>485</v>
      </c>
      <c r="B110" s="439"/>
      <c r="C110" s="440">
        <v>102</v>
      </c>
      <c r="D110" s="443"/>
      <c r="E110" s="456"/>
      <c r="F110" s="456"/>
      <c r="G110" s="456"/>
      <c r="H110" s="457"/>
      <c r="I110" s="466"/>
      <c r="J110" s="456"/>
      <c r="K110" s="456"/>
      <c r="L110" s="456"/>
      <c r="M110" s="456"/>
      <c r="N110" s="456"/>
      <c r="O110" s="456"/>
      <c r="P110" s="456"/>
      <c r="Q110" s="456"/>
      <c r="R110" s="456"/>
      <c r="S110" s="456"/>
      <c r="T110" s="456"/>
      <c r="U110" s="456"/>
      <c r="V110" s="456"/>
      <c r="W110" s="456"/>
      <c r="X110" s="456"/>
      <c r="Y110" s="456"/>
      <c r="Z110" s="456"/>
      <c r="AA110" s="456"/>
      <c r="AB110" s="457"/>
    </row>
    <row r="111" spans="1:28">
      <c r="A111" s="442" t="s">
        <v>486</v>
      </c>
      <c r="B111" s="439"/>
      <c r="C111" s="440">
        <v>103</v>
      </c>
      <c r="D111" s="443"/>
      <c r="E111" s="456"/>
      <c r="F111" s="456"/>
      <c r="G111" s="456"/>
      <c r="H111" s="457"/>
      <c r="I111" s="466"/>
      <c r="J111" s="456"/>
      <c r="K111" s="456"/>
      <c r="L111" s="456"/>
      <c r="M111" s="456"/>
      <c r="N111" s="456"/>
      <c r="O111" s="456"/>
      <c r="P111" s="456"/>
      <c r="Q111" s="456"/>
      <c r="R111" s="456"/>
      <c r="S111" s="456"/>
      <c r="T111" s="456"/>
      <c r="U111" s="456"/>
      <c r="V111" s="456"/>
      <c r="W111" s="456"/>
      <c r="X111" s="456"/>
      <c r="Y111" s="456"/>
      <c r="Z111" s="456"/>
      <c r="AA111" s="456"/>
      <c r="AB111" s="457"/>
    </row>
    <row r="112" spans="1:28">
      <c r="A112" s="442" t="s">
        <v>487</v>
      </c>
      <c r="B112" s="439"/>
      <c r="C112" s="440">
        <v>104</v>
      </c>
      <c r="D112" s="443"/>
      <c r="E112" s="456"/>
      <c r="F112" s="456"/>
      <c r="G112" s="456"/>
      <c r="H112" s="457"/>
      <c r="I112" s="466"/>
      <c r="J112" s="456"/>
      <c r="K112" s="456"/>
      <c r="L112" s="456"/>
      <c r="M112" s="456"/>
      <c r="N112" s="456"/>
      <c r="O112" s="456"/>
      <c r="P112" s="456"/>
      <c r="Q112" s="456"/>
      <c r="R112" s="456"/>
      <c r="S112" s="456"/>
      <c r="T112" s="456"/>
      <c r="U112" s="456"/>
      <c r="V112" s="456"/>
      <c r="W112" s="456"/>
      <c r="X112" s="456"/>
      <c r="Y112" s="456"/>
      <c r="Z112" s="456"/>
      <c r="AA112" s="456"/>
      <c r="AB112" s="457"/>
    </row>
    <row r="113" spans="1:28">
      <c r="A113" s="442" t="s">
        <v>488</v>
      </c>
      <c r="B113" s="439"/>
      <c r="C113" s="440">
        <v>105</v>
      </c>
      <c r="D113" s="443"/>
      <c r="E113" s="456"/>
      <c r="F113" s="456"/>
      <c r="G113" s="456"/>
      <c r="H113" s="457"/>
      <c r="I113" s="466"/>
      <c r="J113" s="456"/>
      <c r="K113" s="456"/>
      <c r="L113" s="456"/>
      <c r="M113" s="456"/>
      <c r="N113" s="456"/>
      <c r="O113" s="456"/>
      <c r="P113" s="456"/>
      <c r="Q113" s="456"/>
      <c r="R113" s="456"/>
      <c r="S113" s="456"/>
      <c r="T113" s="456"/>
      <c r="U113" s="456"/>
      <c r="V113" s="456"/>
      <c r="W113" s="456"/>
      <c r="X113" s="456"/>
      <c r="Y113" s="456"/>
      <c r="Z113" s="456"/>
      <c r="AA113" s="456"/>
      <c r="AB113" s="457"/>
    </row>
    <row r="114" spans="1:28">
      <c r="A114" s="442" t="s">
        <v>489</v>
      </c>
      <c r="B114" s="439"/>
      <c r="C114" s="440">
        <v>106</v>
      </c>
      <c r="D114" s="443"/>
      <c r="E114" s="456"/>
      <c r="F114" s="456"/>
      <c r="G114" s="456"/>
      <c r="H114" s="457"/>
      <c r="I114" s="466"/>
      <c r="J114" s="456"/>
      <c r="K114" s="456"/>
      <c r="L114" s="456"/>
      <c r="M114" s="456"/>
      <c r="N114" s="456"/>
      <c r="O114" s="456"/>
      <c r="P114" s="456"/>
      <c r="Q114" s="456"/>
      <c r="R114" s="456"/>
      <c r="S114" s="456"/>
      <c r="T114" s="456"/>
      <c r="U114" s="456"/>
      <c r="V114" s="456"/>
      <c r="W114" s="456"/>
      <c r="X114" s="456"/>
      <c r="Y114" s="456"/>
      <c r="Z114" s="456"/>
      <c r="AA114" s="456"/>
      <c r="AB114" s="457"/>
    </row>
    <row r="115" spans="1:28">
      <c r="A115" s="442" t="s">
        <v>490</v>
      </c>
      <c r="B115" s="439"/>
      <c r="C115" s="440">
        <v>107</v>
      </c>
      <c r="D115" s="443"/>
      <c r="E115" s="456"/>
      <c r="F115" s="456"/>
      <c r="G115" s="456"/>
      <c r="H115" s="457"/>
      <c r="I115" s="466"/>
      <c r="J115" s="456"/>
      <c r="K115" s="456"/>
      <c r="L115" s="456"/>
      <c r="M115" s="456"/>
      <c r="N115" s="456"/>
      <c r="O115" s="456"/>
      <c r="P115" s="456"/>
      <c r="Q115" s="456"/>
      <c r="R115" s="456"/>
      <c r="S115" s="456"/>
      <c r="T115" s="456"/>
      <c r="U115" s="456"/>
      <c r="V115" s="456"/>
      <c r="W115" s="456"/>
      <c r="X115" s="456"/>
      <c r="Y115" s="456"/>
      <c r="Z115" s="456"/>
      <c r="AA115" s="456"/>
      <c r="AB115" s="457"/>
    </row>
    <row r="116" spans="1:28">
      <c r="A116" s="442" t="s">
        <v>491</v>
      </c>
      <c r="B116" s="439"/>
      <c r="C116" s="440">
        <v>108</v>
      </c>
      <c r="D116" s="443"/>
      <c r="E116" s="456"/>
      <c r="F116" s="456"/>
      <c r="G116" s="456"/>
      <c r="H116" s="457"/>
      <c r="I116" s="466"/>
      <c r="J116" s="456"/>
      <c r="K116" s="456"/>
      <c r="L116" s="456"/>
      <c r="M116" s="456"/>
      <c r="N116" s="456"/>
      <c r="O116" s="456"/>
      <c r="P116" s="456"/>
      <c r="Q116" s="456"/>
      <c r="R116" s="456"/>
      <c r="S116" s="456"/>
      <c r="T116" s="456"/>
      <c r="U116" s="456"/>
      <c r="V116" s="456"/>
      <c r="W116" s="456"/>
      <c r="X116" s="456"/>
      <c r="Y116" s="456"/>
      <c r="Z116" s="456"/>
      <c r="AA116" s="456"/>
      <c r="AB116" s="457"/>
    </row>
    <row r="117" spans="1:28">
      <c r="A117" s="442" t="s">
        <v>492</v>
      </c>
      <c r="B117" s="439"/>
      <c r="C117" s="440">
        <v>109</v>
      </c>
      <c r="D117" s="443"/>
      <c r="E117" s="456"/>
      <c r="F117" s="456"/>
      <c r="G117" s="456"/>
      <c r="H117" s="457"/>
      <c r="I117" s="466"/>
      <c r="J117" s="456"/>
      <c r="K117" s="456"/>
      <c r="L117" s="456"/>
      <c r="M117" s="456"/>
      <c r="N117" s="456"/>
      <c r="O117" s="456"/>
      <c r="P117" s="456"/>
      <c r="Q117" s="456"/>
      <c r="R117" s="456"/>
      <c r="S117" s="456"/>
      <c r="T117" s="456"/>
      <c r="U117" s="456"/>
      <c r="V117" s="456"/>
      <c r="W117" s="456"/>
      <c r="X117" s="456"/>
      <c r="Y117" s="456"/>
      <c r="Z117" s="456"/>
      <c r="AA117" s="456"/>
      <c r="AB117" s="457"/>
    </row>
    <row r="118" spans="1:28">
      <c r="A118" s="442" t="s">
        <v>493</v>
      </c>
      <c r="B118" s="439"/>
      <c r="C118" s="440">
        <v>110</v>
      </c>
      <c r="D118" s="443"/>
      <c r="E118" s="456"/>
      <c r="F118" s="456"/>
      <c r="G118" s="456"/>
      <c r="H118" s="457"/>
      <c r="I118" s="466"/>
      <c r="J118" s="456"/>
      <c r="K118" s="456"/>
      <c r="L118" s="456"/>
      <c r="M118" s="456"/>
      <c r="N118" s="456"/>
      <c r="O118" s="456"/>
      <c r="P118" s="456"/>
      <c r="Q118" s="456"/>
      <c r="R118" s="456"/>
      <c r="S118" s="456"/>
      <c r="T118" s="456"/>
      <c r="U118" s="456"/>
      <c r="V118" s="456"/>
      <c r="W118" s="456"/>
      <c r="X118" s="456"/>
      <c r="Y118" s="456"/>
      <c r="Z118" s="456"/>
      <c r="AA118" s="456"/>
      <c r="AB118" s="457"/>
    </row>
    <row r="119" spans="1:28">
      <c r="A119" s="442" t="s">
        <v>494</v>
      </c>
      <c r="B119" s="439"/>
      <c r="C119" s="440">
        <v>111</v>
      </c>
      <c r="D119" s="443"/>
      <c r="E119" s="456"/>
      <c r="F119" s="456"/>
      <c r="G119" s="456"/>
      <c r="H119" s="457"/>
      <c r="I119" s="466"/>
      <c r="J119" s="456"/>
      <c r="K119" s="456"/>
      <c r="L119" s="456"/>
      <c r="M119" s="456"/>
      <c r="N119" s="456"/>
      <c r="O119" s="456"/>
      <c r="P119" s="456"/>
      <c r="Q119" s="456"/>
      <c r="R119" s="456"/>
      <c r="S119" s="456"/>
      <c r="T119" s="456"/>
      <c r="U119" s="456"/>
      <c r="V119" s="456"/>
      <c r="W119" s="456"/>
      <c r="X119" s="456"/>
      <c r="Y119" s="456"/>
      <c r="Z119" s="456"/>
      <c r="AA119" s="456"/>
      <c r="AB119" s="457"/>
    </row>
    <row r="120" spans="1:28">
      <c r="A120" s="442" t="s">
        <v>495</v>
      </c>
      <c r="B120" s="439"/>
      <c r="C120" s="440">
        <v>112</v>
      </c>
      <c r="D120" s="443"/>
      <c r="E120" s="456"/>
      <c r="F120" s="456"/>
      <c r="G120" s="456"/>
      <c r="H120" s="457"/>
      <c r="I120" s="466"/>
      <c r="J120" s="456"/>
      <c r="K120" s="456"/>
      <c r="L120" s="456"/>
      <c r="M120" s="456"/>
      <c r="N120" s="456"/>
      <c r="O120" s="456"/>
      <c r="P120" s="456"/>
      <c r="Q120" s="456"/>
      <c r="R120" s="456"/>
      <c r="S120" s="456"/>
      <c r="T120" s="456"/>
      <c r="U120" s="456"/>
      <c r="V120" s="456"/>
      <c r="W120" s="456"/>
      <c r="X120" s="456"/>
      <c r="Y120" s="456"/>
      <c r="Z120" s="456"/>
      <c r="AA120" s="456"/>
      <c r="AB120" s="457"/>
    </row>
    <row r="121" spans="1:28">
      <c r="A121" s="442" t="s">
        <v>496</v>
      </c>
      <c r="B121" s="439"/>
      <c r="C121" s="440">
        <v>113</v>
      </c>
      <c r="D121" s="443"/>
      <c r="E121" s="456"/>
      <c r="F121" s="456"/>
      <c r="G121" s="456"/>
      <c r="H121" s="457"/>
      <c r="I121" s="466"/>
      <c r="J121" s="456"/>
      <c r="K121" s="456"/>
      <c r="L121" s="456"/>
      <c r="M121" s="456"/>
      <c r="N121" s="456"/>
      <c r="O121" s="456"/>
      <c r="P121" s="456"/>
      <c r="Q121" s="456"/>
      <c r="R121" s="456"/>
      <c r="S121" s="456"/>
      <c r="T121" s="456"/>
      <c r="U121" s="456"/>
      <c r="V121" s="456"/>
      <c r="W121" s="456"/>
      <c r="X121" s="456"/>
      <c r="Y121" s="456"/>
      <c r="Z121" s="456"/>
      <c r="AA121" s="456"/>
      <c r="AB121" s="457"/>
    </row>
    <row r="122" spans="1:28">
      <c r="A122" s="442" t="s">
        <v>497</v>
      </c>
      <c r="B122" s="439"/>
      <c r="C122" s="440">
        <v>114</v>
      </c>
      <c r="D122" s="443"/>
      <c r="E122" s="456"/>
      <c r="F122" s="456"/>
      <c r="G122" s="456"/>
      <c r="H122" s="457"/>
      <c r="I122" s="466"/>
      <c r="J122" s="456"/>
      <c r="K122" s="456"/>
      <c r="L122" s="456"/>
      <c r="M122" s="456"/>
      <c r="N122" s="456"/>
      <c r="O122" s="456"/>
      <c r="P122" s="456"/>
      <c r="Q122" s="456"/>
      <c r="R122" s="456"/>
      <c r="S122" s="456"/>
      <c r="T122" s="456"/>
      <c r="U122" s="456"/>
      <c r="V122" s="456"/>
      <c r="W122" s="456"/>
      <c r="X122" s="456"/>
      <c r="Y122" s="456"/>
      <c r="Z122" s="456"/>
      <c r="AA122" s="456"/>
      <c r="AB122" s="457"/>
    </row>
    <row r="123" spans="1:28">
      <c r="A123" s="442" t="s">
        <v>498</v>
      </c>
      <c r="B123" s="439"/>
      <c r="C123" s="440">
        <v>115</v>
      </c>
      <c r="D123" s="443"/>
      <c r="E123" s="456"/>
      <c r="F123" s="456"/>
      <c r="G123" s="456"/>
      <c r="H123" s="457"/>
      <c r="I123" s="466"/>
      <c r="J123" s="456"/>
      <c r="K123" s="456"/>
      <c r="L123" s="456"/>
      <c r="M123" s="456"/>
      <c r="N123" s="456"/>
      <c r="O123" s="456"/>
      <c r="P123" s="456"/>
      <c r="Q123" s="456"/>
      <c r="R123" s="456"/>
      <c r="S123" s="456"/>
      <c r="T123" s="456"/>
      <c r="U123" s="456"/>
      <c r="V123" s="456"/>
      <c r="W123" s="456"/>
      <c r="X123" s="456"/>
      <c r="Y123" s="456"/>
      <c r="Z123" s="456"/>
      <c r="AA123" s="456"/>
      <c r="AB123" s="457"/>
    </row>
    <row r="124" spans="1:28">
      <c r="A124" s="442" t="s">
        <v>499</v>
      </c>
      <c r="B124" s="439"/>
      <c r="C124" s="440">
        <v>116</v>
      </c>
      <c r="D124" s="443"/>
      <c r="E124" s="456"/>
      <c r="F124" s="456"/>
      <c r="G124" s="456"/>
      <c r="H124" s="457"/>
      <c r="I124" s="466"/>
      <c r="J124" s="456"/>
      <c r="K124" s="456"/>
      <c r="L124" s="456"/>
      <c r="M124" s="456"/>
      <c r="N124" s="456"/>
      <c r="O124" s="456"/>
      <c r="P124" s="456"/>
      <c r="Q124" s="456"/>
      <c r="R124" s="456"/>
      <c r="S124" s="456"/>
      <c r="T124" s="456"/>
      <c r="U124" s="456"/>
      <c r="V124" s="456"/>
      <c r="W124" s="456"/>
      <c r="X124" s="456"/>
      <c r="Y124" s="456"/>
      <c r="Z124" s="456"/>
      <c r="AA124" s="456"/>
      <c r="AB124" s="457"/>
    </row>
    <row r="125" spans="1:28">
      <c r="A125" s="442" t="s">
        <v>500</v>
      </c>
      <c r="B125" s="439"/>
      <c r="C125" s="440">
        <v>117</v>
      </c>
      <c r="D125" s="443"/>
      <c r="E125" s="456"/>
      <c r="F125" s="456"/>
      <c r="G125" s="456"/>
      <c r="H125" s="457"/>
      <c r="I125" s="466"/>
      <c r="J125" s="456"/>
      <c r="K125" s="456"/>
      <c r="L125" s="456"/>
      <c r="M125" s="456"/>
      <c r="N125" s="456"/>
      <c r="O125" s="456"/>
      <c r="P125" s="456"/>
      <c r="Q125" s="456"/>
      <c r="R125" s="456"/>
      <c r="S125" s="456"/>
      <c r="T125" s="456"/>
      <c r="U125" s="456"/>
      <c r="V125" s="456"/>
      <c r="W125" s="456"/>
      <c r="X125" s="456"/>
      <c r="Y125" s="456"/>
      <c r="Z125" s="456"/>
      <c r="AA125" s="456"/>
      <c r="AB125" s="457"/>
    </row>
    <row r="126" spans="1:28">
      <c r="A126" s="442" t="s">
        <v>501</v>
      </c>
      <c r="B126" s="439"/>
      <c r="C126" s="440">
        <v>118</v>
      </c>
      <c r="D126" s="443"/>
      <c r="E126" s="456"/>
      <c r="F126" s="456"/>
      <c r="G126" s="456"/>
      <c r="H126" s="457"/>
      <c r="I126" s="466"/>
      <c r="J126" s="456"/>
      <c r="K126" s="456"/>
      <c r="L126" s="456"/>
      <c r="M126" s="456"/>
      <c r="N126" s="456"/>
      <c r="O126" s="456"/>
      <c r="P126" s="456"/>
      <c r="Q126" s="456"/>
      <c r="R126" s="456"/>
      <c r="S126" s="456"/>
      <c r="T126" s="456"/>
      <c r="U126" s="456"/>
      <c r="V126" s="456"/>
      <c r="W126" s="456"/>
      <c r="X126" s="456"/>
      <c r="Y126" s="456"/>
      <c r="Z126" s="456"/>
      <c r="AA126" s="456"/>
      <c r="AB126" s="457"/>
    </row>
    <row r="127" spans="1:28">
      <c r="A127" s="442" t="s">
        <v>502</v>
      </c>
      <c r="B127" s="439"/>
      <c r="C127" s="440">
        <v>119</v>
      </c>
      <c r="D127" s="443"/>
      <c r="E127" s="456"/>
      <c r="F127" s="456"/>
      <c r="G127" s="456"/>
      <c r="H127" s="457"/>
      <c r="I127" s="466"/>
      <c r="J127" s="456"/>
      <c r="K127" s="456"/>
      <c r="L127" s="456"/>
      <c r="M127" s="456"/>
      <c r="N127" s="456"/>
      <c r="O127" s="456"/>
      <c r="P127" s="456"/>
      <c r="Q127" s="456"/>
      <c r="R127" s="456"/>
      <c r="S127" s="456"/>
      <c r="T127" s="456"/>
      <c r="U127" s="456"/>
      <c r="V127" s="456"/>
      <c r="W127" s="456"/>
      <c r="X127" s="456"/>
      <c r="Y127" s="456"/>
      <c r="Z127" s="456"/>
      <c r="AA127" s="456"/>
      <c r="AB127" s="457"/>
    </row>
    <row r="128" spans="1:28">
      <c r="A128" s="442" t="s">
        <v>503</v>
      </c>
      <c r="B128" s="439"/>
      <c r="C128" s="440">
        <v>120</v>
      </c>
      <c r="D128" s="443"/>
      <c r="E128" s="456"/>
      <c r="F128" s="456"/>
      <c r="G128" s="456"/>
      <c r="H128" s="457"/>
      <c r="I128" s="466"/>
      <c r="J128" s="456"/>
      <c r="K128" s="456"/>
      <c r="L128" s="456"/>
      <c r="M128" s="456"/>
      <c r="N128" s="456"/>
      <c r="O128" s="456"/>
      <c r="P128" s="456"/>
      <c r="Q128" s="456"/>
      <c r="R128" s="456"/>
      <c r="S128" s="456"/>
      <c r="T128" s="456"/>
      <c r="U128" s="456"/>
      <c r="V128" s="456"/>
      <c r="W128" s="456"/>
      <c r="X128" s="456"/>
      <c r="Y128" s="456"/>
      <c r="Z128" s="456"/>
      <c r="AA128" s="456"/>
      <c r="AB128" s="457"/>
    </row>
    <row r="129" spans="1:28">
      <c r="A129" s="442" t="s">
        <v>504</v>
      </c>
      <c r="B129" s="439"/>
      <c r="C129" s="440">
        <v>121</v>
      </c>
      <c r="D129" s="443"/>
      <c r="E129" s="456"/>
      <c r="F129" s="456"/>
      <c r="G129" s="456"/>
      <c r="H129" s="457"/>
      <c r="I129" s="466"/>
      <c r="J129" s="456"/>
      <c r="K129" s="456"/>
      <c r="L129" s="456"/>
      <c r="M129" s="456"/>
      <c r="N129" s="456"/>
      <c r="O129" s="456"/>
      <c r="P129" s="456"/>
      <c r="Q129" s="456"/>
      <c r="R129" s="456"/>
      <c r="S129" s="456"/>
      <c r="T129" s="456"/>
      <c r="U129" s="456"/>
      <c r="V129" s="456"/>
      <c r="W129" s="456"/>
      <c r="X129" s="456"/>
      <c r="Y129" s="456"/>
      <c r="Z129" s="456"/>
      <c r="AA129" s="456"/>
      <c r="AB129" s="457"/>
    </row>
    <row r="130" spans="1:28">
      <c r="A130" s="442" t="s">
        <v>505</v>
      </c>
      <c r="B130" s="439"/>
      <c r="C130" s="440">
        <v>122</v>
      </c>
      <c r="D130" s="443"/>
      <c r="E130" s="456"/>
      <c r="F130" s="456"/>
      <c r="G130" s="456"/>
      <c r="H130" s="457"/>
      <c r="I130" s="466"/>
      <c r="J130" s="456"/>
      <c r="K130" s="456"/>
      <c r="L130" s="456"/>
      <c r="M130" s="456"/>
      <c r="N130" s="456"/>
      <c r="O130" s="456"/>
      <c r="P130" s="456"/>
      <c r="Q130" s="456"/>
      <c r="R130" s="456"/>
      <c r="S130" s="456"/>
      <c r="T130" s="456"/>
      <c r="U130" s="456"/>
      <c r="V130" s="456"/>
      <c r="W130" s="456"/>
      <c r="X130" s="456"/>
      <c r="Y130" s="456"/>
      <c r="Z130" s="456"/>
      <c r="AA130" s="456"/>
      <c r="AB130" s="457"/>
    </row>
    <row r="131" spans="1:28">
      <c r="A131" s="442" t="s">
        <v>506</v>
      </c>
      <c r="B131" s="439"/>
      <c r="C131" s="440">
        <v>123</v>
      </c>
      <c r="D131" s="443"/>
      <c r="E131" s="456"/>
      <c r="F131" s="456"/>
      <c r="G131" s="456"/>
      <c r="H131" s="457"/>
      <c r="I131" s="466"/>
      <c r="J131" s="456"/>
      <c r="K131" s="456"/>
      <c r="L131" s="456"/>
      <c r="M131" s="456"/>
      <c r="N131" s="456"/>
      <c r="O131" s="456"/>
      <c r="P131" s="456"/>
      <c r="Q131" s="456"/>
      <c r="R131" s="456"/>
      <c r="S131" s="456"/>
      <c r="T131" s="456"/>
      <c r="U131" s="456"/>
      <c r="V131" s="456"/>
      <c r="W131" s="456"/>
      <c r="X131" s="456"/>
      <c r="Y131" s="456"/>
      <c r="Z131" s="456"/>
      <c r="AA131" s="456"/>
      <c r="AB131" s="457"/>
    </row>
    <row r="132" spans="1:28">
      <c r="A132" s="442" t="s">
        <v>507</v>
      </c>
      <c r="B132" s="439"/>
      <c r="C132" s="440">
        <v>124</v>
      </c>
      <c r="D132" s="443"/>
      <c r="E132" s="456"/>
      <c r="F132" s="456"/>
      <c r="G132" s="456"/>
      <c r="H132" s="457"/>
      <c r="I132" s="466"/>
      <c r="J132" s="456"/>
      <c r="K132" s="456"/>
      <c r="L132" s="456"/>
      <c r="M132" s="456"/>
      <c r="N132" s="456"/>
      <c r="O132" s="456"/>
      <c r="P132" s="456"/>
      <c r="Q132" s="456"/>
      <c r="R132" s="456"/>
      <c r="S132" s="456"/>
      <c r="T132" s="456"/>
      <c r="U132" s="456"/>
      <c r="V132" s="456"/>
      <c r="W132" s="456"/>
      <c r="X132" s="456"/>
      <c r="Y132" s="456"/>
      <c r="Z132" s="456"/>
      <c r="AA132" s="456"/>
      <c r="AB132" s="457"/>
    </row>
    <row r="133" spans="1:28">
      <c r="A133" s="442" t="s">
        <v>508</v>
      </c>
      <c r="B133" s="439"/>
      <c r="C133" s="440">
        <v>125</v>
      </c>
      <c r="D133" s="443"/>
      <c r="E133" s="456"/>
      <c r="F133" s="456"/>
      <c r="G133" s="456"/>
      <c r="H133" s="457"/>
      <c r="I133" s="466"/>
      <c r="J133" s="456"/>
      <c r="K133" s="456"/>
      <c r="L133" s="456"/>
      <c r="M133" s="456"/>
      <c r="N133" s="456"/>
      <c r="O133" s="456"/>
      <c r="P133" s="456"/>
      <c r="Q133" s="456"/>
      <c r="R133" s="456"/>
      <c r="S133" s="456"/>
      <c r="T133" s="456"/>
      <c r="U133" s="456"/>
      <c r="V133" s="456"/>
      <c r="W133" s="456"/>
      <c r="X133" s="456"/>
      <c r="Y133" s="456"/>
      <c r="Z133" s="456"/>
      <c r="AA133" s="456"/>
      <c r="AB133" s="457"/>
    </row>
    <row r="134" spans="1:28">
      <c r="A134" s="442" t="s">
        <v>509</v>
      </c>
      <c r="B134" s="439"/>
      <c r="C134" s="440">
        <v>126</v>
      </c>
      <c r="D134" s="443"/>
      <c r="E134" s="456"/>
      <c r="F134" s="456"/>
      <c r="G134" s="456"/>
      <c r="H134" s="457"/>
      <c r="I134" s="466"/>
      <c r="J134" s="456"/>
      <c r="K134" s="456"/>
      <c r="L134" s="456"/>
      <c r="M134" s="456"/>
      <c r="N134" s="456"/>
      <c r="O134" s="456"/>
      <c r="P134" s="456"/>
      <c r="Q134" s="456"/>
      <c r="R134" s="456"/>
      <c r="S134" s="456"/>
      <c r="T134" s="456"/>
      <c r="U134" s="456"/>
      <c r="V134" s="456"/>
      <c r="W134" s="456"/>
      <c r="X134" s="456"/>
      <c r="Y134" s="456"/>
      <c r="Z134" s="456"/>
      <c r="AA134" s="456"/>
      <c r="AB134" s="457"/>
    </row>
    <row r="135" spans="1:28">
      <c r="A135" s="442" t="s">
        <v>510</v>
      </c>
      <c r="B135" s="439"/>
      <c r="C135" s="440">
        <v>127</v>
      </c>
      <c r="D135" s="443"/>
      <c r="E135" s="456"/>
      <c r="F135" s="456"/>
      <c r="G135" s="456"/>
      <c r="H135" s="457"/>
      <c r="I135" s="466"/>
      <c r="J135" s="456"/>
      <c r="K135" s="456"/>
      <c r="L135" s="456"/>
      <c r="M135" s="456"/>
      <c r="N135" s="456"/>
      <c r="O135" s="456"/>
      <c r="P135" s="456"/>
      <c r="Q135" s="456"/>
      <c r="R135" s="456"/>
      <c r="S135" s="456"/>
      <c r="T135" s="456"/>
      <c r="U135" s="456"/>
      <c r="V135" s="456"/>
      <c r="W135" s="456"/>
      <c r="X135" s="456"/>
      <c r="Y135" s="456"/>
      <c r="Z135" s="456"/>
      <c r="AA135" s="456"/>
      <c r="AB135" s="457"/>
    </row>
    <row r="136" spans="1:28">
      <c r="A136" s="442" t="s">
        <v>511</v>
      </c>
      <c r="B136" s="439"/>
      <c r="C136" s="440">
        <v>128</v>
      </c>
      <c r="D136" s="443"/>
      <c r="E136" s="456"/>
      <c r="F136" s="456"/>
      <c r="G136" s="456"/>
      <c r="H136" s="457"/>
      <c r="I136" s="466"/>
      <c r="J136" s="456"/>
      <c r="K136" s="456"/>
      <c r="L136" s="456"/>
      <c r="M136" s="456"/>
      <c r="N136" s="456"/>
      <c r="O136" s="456"/>
      <c r="P136" s="456"/>
      <c r="Q136" s="456"/>
      <c r="R136" s="456"/>
      <c r="S136" s="456"/>
      <c r="T136" s="456"/>
      <c r="U136" s="456"/>
      <c r="V136" s="456"/>
      <c r="W136" s="456"/>
      <c r="X136" s="456"/>
      <c r="Y136" s="456"/>
      <c r="Z136" s="456"/>
      <c r="AA136" s="456"/>
      <c r="AB136" s="457"/>
    </row>
    <row r="137" spans="1:28">
      <c r="A137" s="442" t="s">
        <v>512</v>
      </c>
      <c r="B137" s="439"/>
      <c r="C137" s="440">
        <v>129</v>
      </c>
      <c r="D137" s="443"/>
      <c r="E137" s="456"/>
      <c r="F137" s="456"/>
      <c r="G137" s="456"/>
      <c r="H137" s="457"/>
      <c r="I137" s="466"/>
      <c r="J137" s="456"/>
      <c r="K137" s="456"/>
      <c r="L137" s="456"/>
      <c r="M137" s="456"/>
      <c r="N137" s="456"/>
      <c r="O137" s="456"/>
      <c r="P137" s="456"/>
      <c r="Q137" s="456"/>
      <c r="R137" s="456"/>
      <c r="S137" s="456"/>
      <c r="T137" s="456"/>
      <c r="U137" s="456"/>
      <c r="V137" s="456"/>
      <c r="W137" s="456"/>
      <c r="X137" s="456"/>
      <c r="Y137" s="456"/>
      <c r="Z137" s="456"/>
      <c r="AA137" s="456"/>
      <c r="AB137" s="457"/>
    </row>
    <row r="138" spans="1:28">
      <c r="A138" s="442" t="s">
        <v>513</v>
      </c>
      <c r="B138" s="439"/>
      <c r="C138" s="440">
        <v>130</v>
      </c>
      <c r="D138" s="443"/>
      <c r="E138" s="456"/>
      <c r="F138" s="456"/>
      <c r="G138" s="456"/>
      <c r="H138" s="457"/>
      <c r="I138" s="466"/>
      <c r="J138" s="456"/>
      <c r="K138" s="456"/>
      <c r="L138" s="456"/>
      <c r="M138" s="456"/>
      <c r="N138" s="456"/>
      <c r="O138" s="456"/>
      <c r="P138" s="456"/>
      <c r="Q138" s="456"/>
      <c r="R138" s="456"/>
      <c r="S138" s="456"/>
      <c r="T138" s="456"/>
      <c r="U138" s="456"/>
      <c r="V138" s="456"/>
      <c r="W138" s="456"/>
      <c r="X138" s="456"/>
      <c r="Y138" s="456"/>
      <c r="Z138" s="456"/>
      <c r="AA138" s="456"/>
      <c r="AB138" s="457"/>
    </row>
    <row r="139" spans="1:28">
      <c r="A139" s="442" t="s">
        <v>514</v>
      </c>
      <c r="B139" s="439"/>
      <c r="C139" s="440">
        <v>131</v>
      </c>
      <c r="D139" s="443"/>
      <c r="E139" s="456"/>
      <c r="F139" s="456"/>
      <c r="G139" s="456"/>
      <c r="H139" s="457"/>
      <c r="I139" s="466"/>
      <c r="J139" s="456"/>
      <c r="K139" s="456"/>
      <c r="L139" s="456"/>
      <c r="M139" s="456"/>
      <c r="N139" s="456"/>
      <c r="O139" s="456"/>
      <c r="P139" s="456"/>
      <c r="Q139" s="456"/>
      <c r="R139" s="456"/>
      <c r="S139" s="456"/>
      <c r="T139" s="456"/>
      <c r="U139" s="456"/>
      <c r="V139" s="456"/>
      <c r="W139" s="456"/>
      <c r="X139" s="456"/>
      <c r="Y139" s="456"/>
      <c r="Z139" s="456"/>
      <c r="AA139" s="456"/>
      <c r="AB139" s="457"/>
    </row>
    <row r="140" spans="1:28">
      <c r="A140" s="442" t="s">
        <v>515</v>
      </c>
      <c r="B140" s="439"/>
      <c r="C140" s="440">
        <v>132</v>
      </c>
      <c r="D140" s="443"/>
      <c r="E140" s="456"/>
      <c r="F140" s="456"/>
      <c r="G140" s="456"/>
      <c r="H140" s="457"/>
      <c r="I140" s="466"/>
      <c r="J140" s="456"/>
      <c r="K140" s="456"/>
      <c r="L140" s="456"/>
      <c r="M140" s="456"/>
      <c r="N140" s="456"/>
      <c r="O140" s="456"/>
      <c r="P140" s="456"/>
      <c r="Q140" s="456"/>
      <c r="R140" s="456"/>
      <c r="S140" s="456"/>
      <c r="T140" s="456"/>
      <c r="U140" s="456"/>
      <c r="V140" s="456"/>
      <c r="W140" s="456"/>
      <c r="X140" s="456"/>
      <c r="Y140" s="456"/>
      <c r="Z140" s="456"/>
      <c r="AA140" s="456"/>
      <c r="AB140" s="457"/>
    </row>
    <row r="141" spans="1:28">
      <c r="A141" s="442" t="s">
        <v>516</v>
      </c>
      <c r="B141" s="439"/>
      <c r="C141" s="440">
        <v>133</v>
      </c>
      <c r="D141" s="443"/>
      <c r="E141" s="456"/>
      <c r="F141" s="456"/>
      <c r="G141" s="456"/>
      <c r="H141" s="457"/>
      <c r="I141" s="466"/>
      <c r="J141" s="456"/>
      <c r="K141" s="456"/>
      <c r="L141" s="456"/>
      <c r="M141" s="456"/>
      <c r="N141" s="456"/>
      <c r="O141" s="456"/>
      <c r="P141" s="456"/>
      <c r="Q141" s="456"/>
      <c r="R141" s="456"/>
      <c r="S141" s="456"/>
      <c r="T141" s="456"/>
      <c r="U141" s="456"/>
      <c r="V141" s="456"/>
      <c r="W141" s="456"/>
      <c r="X141" s="456"/>
      <c r="Y141" s="456"/>
      <c r="Z141" s="456"/>
      <c r="AA141" s="456"/>
      <c r="AB141" s="457"/>
    </row>
    <row r="142" spans="1:28">
      <c r="A142" s="442" t="s">
        <v>517</v>
      </c>
      <c r="B142" s="439"/>
      <c r="C142" s="440">
        <v>134</v>
      </c>
      <c r="D142" s="443"/>
      <c r="E142" s="456"/>
      <c r="F142" s="456"/>
      <c r="G142" s="456"/>
      <c r="H142" s="457"/>
      <c r="I142" s="466"/>
      <c r="J142" s="456"/>
      <c r="K142" s="456"/>
      <c r="L142" s="456"/>
      <c r="M142" s="456"/>
      <c r="N142" s="456"/>
      <c r="O142" s="456"/>
      <c r="P142" s="456"/>
      <c r="Q142" s="456"/>
      <c r="R142" s="456"/>
      <c r="S142" s="456"/>
      <c r="T142" s="456"/>
      <c r="U142" s="456"/>
      <c r="V142" s="456"/>
      <c r="W142" s="456"/>
      <c r="X142" s="456"/>
      <c r="Y142" s="456"/>
      <c r="Z142" s="456"/>
      <c r="AA142" s="456"/>
      <c r="AB142" s="457"/>
    </row>
    <row r="143" spans="1:28">
      <c r="A143" s="442" t="s">
        <v>518</v>
      </c>
      <c r="B143" s="439"/>
      <c r="C143" s="440">
        <v>135</v>
      </c>
      <c r="D143" s="443"/>
      <c r="E143" s="456"/>
      <c r="F143" s="456"/>
      <c r="G143" s="456"/>
      <c r="H143" s="457"/>
      <c r="I143" s="466"/>
      <c r="J143" s="456"/>
      <c r="K143" s="456"/>
      <c r="L143" s="456"/>
      <c r="M143" s="456"/>
      <c r="N143" s="456"/>
      <c r="O143" s="456"/>
      <c r="P143" s="456"/>
      <c r="Q143" s="456"/>
      <c r="R143" s="456"/>
      <c r="S143" s="456"/>
      <c r="T143" s="456"/>
      <c r="U143" s="456"/>
      <c r="V143" s="456"/>
      <c r="W143" s="456"/>
      <c r="X143" s="456"/>
      <c r="Y143" s="456"/>
      <c r="Z143" s="456"/>
      <c r="AA143" s="456"/>
      <c r="AB143" s="457"/>
    </row>
    <row r="144" spans="1:28">
      <c r="A144" s="442" t="s">
        <v>519</v>
      </c>
      <c r="B144" s="439"/>
      <c r="C144" s="440">
        <v>136</v>
      </c>
      <c r="D144" s="443"/>
      <c r="E144" s="456"/>
      <c r="F144" s="456"/>
      <c r="G144" s="456"/>
      <c r="H144" s="457"/>
      <c r="I144" s="466"/>
      <c r="J144" s="456"/>
      <c r="K144" s="456"/>
      <c r="L144" s="456"/>
      <c r="M144" s="456"/>
      <c r="N144" s="456"/>
      <c r="O144" s="456"/>
      <c r="P144" s="456"/>
      <c r="Q144" s="456"/>
      <c r="R144" s="456"/>
      <c r="S144" s="456"/>
      <c r="T144" s="456"/>
      <c r="U144" s="456"/>
      <c r="V144" s="456"/>
      <c r="W144" s="456"/>
      <c r="X144" s="456"/>
      <c r="Y144" s="456"/>
      <c r="Z144" s="456"/>
      <c r="AA144" s="456"/>
      <c r="AB144" s="457"/>
    </row>
    <row r="145" spans="1:28">
      <c r="A145" s="442" t="s">
        <v>520</v>
      </c>
      <c r="B145" s="439"/>
      <c r="C145" s="440">
        <v>137</v>
      </c>
      <c r="D145" s="443"/>
      <c r="E145" s="456"/>
      <c r="F145" s="456"/>
      <c r="G145" s="456"/>
      <c r="H145" s="457"/>
      <c r="I145" s="466"/>
      <c r="J145" s="456"/>
      <c r="K145" s="456"/>
      <c r="L145" s="456"/>
      <c r="M145" s="456"/>
      <c r="N145" s="456"/>
      <c r="O145" s="456"/>
      <c r="P145" s="456"/>
      <c r="Q145" s="456"/>
      <c r="R145" s="456"/>
      <c r="S145" s="456"/>
      <c r="T145" s="456"/>
      <c r="U145" s="456"/>
      <c r="V145" s="456"/>
      <c r="W145" s="456"/>
      <c r="X145" s="456"/>
      <c r="Y145" s="456"/>
      <c r="Z145" s="456"/>
      <c r="AA145" s="456"/>
      <c r="AB145" s="457"/>
    </row>
    <row r="146" spans="1:28">
      <c r="A146" s="442" t="s">
        <v>521</v>
      </c>
      <c r="B146" s="439"/>
      <c r="C146" s="440">
        <v>138</v>
      </c>
      <c r="D146" s="443"/>
      <c r="E146" s="456"/>
      <c r="F146" s="456"/>
      <c r="G146" s="456"/>
      <c r="H146" s="457"/>
      <c r="I146" s="466"/>
      <c r="J146" s="456"/>
      <c r="K146" s="456"/>
      <c r="L146" s="456"/>
      <c r="M146" s="456"/>
      <c r="N146" s="456"/>
      <c r="O146" s="456"/>
      <c r="P146" s="456"/>
      <c r="Q146" s="456"/>
      <c r="R146" s="456"/>
      <c r="S146" s="456"/>
      <c r="T146" s="456"/>
      <c r="U146" s="456"/>
      <c r="V146" s="456"/>
      <c r="W146" s="456"/>
      <c r="X146" s="456"/>
      <c r="Y146" s="456"/>
      <c r="Z146" s="456"/>
      <c r="AA146" s="456"/>
      <c r="AB146" s="457"/>
    </row>
    <row r="147" spans="1:28">
      <c r="A147" s="442" t="s">
        <v>522</v>
      </c>
      <c r="B147" s="439"/>
      <c r="C147" s="440">
        <v>139</v>
      </c>
      <c r="D147" s="443"/>
      <c r="E147" s="456"/>
      <c r="F147" s="456"/>
      <c r="G147" s="456"/>
      <c r="H147" s="457"/>
      <c r="I147" s="466"/>
      <c r="J147" s="456"/>
      <c r="K147" s="456"/>
      <c r="L147" s="456"/>
      <c r="M147" s="456"/>
      <c r="N147" s="456"/>
      <c r="O147" s="456"/>
      <c r="P147" s="456"/>
      <c r="Q147" s="456"/>
      <c r="R147" s="456"/>
      <c r="S147" s="456"/>
      <c r="T147" s="456"/>
      <c r="U147" s="456"/>
      <c r="V147" s="456"/>
      <c r="W147" s="456"/>
      <c r="X147" s="456"/>
      <c r="Y147" s="456"/>
      <c r="Z147" s="456"/>
      <c r="AA147" s="456"/>
      <c r="AB147" s="457"/>
    </row>
    <row r="148" spans="1:28">
      <c r="A148" s="442" t="s">
        <v>523</v>
      </c>
      <c r="B148" s="439"/>
      <c r="C148" s="440">
        <v>140</v>
      </c>
      <c r="D148" s="443"/>
      <c r="E148" s="456"/>
      <c r="F148" s="456"/>
      <c r="G148" s="456"/>
      <c r="H148" s="457"/>
      <c r="I148" s="466"/>
      <c r="J148" s="456"/>
      <c r="K148" s="456"/>
      <c r="L148" s="456"/>
      <c r="M148" s="456"/>
      <c r="N148" s="456"/>
      <c r="O148" s="456"/>
      <c r="P148" s="456"/>
      <c r="Q148" s="456"/>
      <c r="R148" s="456"/>
      <c r="S148" s="456"/>
      <c r="T148" s="456"/>
      <c r="U148" s="456"/>
      <c r="V148" s="456"/>
      <c r="W148" s="456"/>
      <c r="X148" s="456"/>
      <c r="Y148" s="456"/>
      <c r="Z148" s="456"/>
      <c r="AA148" s="456"/>
      <c r="AB148" s="457"/>
    </row>
    <row r="149" spans="1:28">
      <c r="A149" s="442" t="s">
        <v>524</v>
      </c>
      <c r="B149" s="439"/>
      <c r="C149" s="440">
        <v>141</v>
      </c>
      <c r="D149" s="443"/>
      <c r="E149" s="456"/>
      <c r="F149" s="456"/>
      <c r="G149" s="456"/>
      <c r="H149" s="457"/>
      <c r="I149" s="466"/>
      <c r="J149" s="456"/>
      <c r="K149" s="456"/>
      <c r="L149" s="456"/>
      <c r="M149" s="456"/>
      <c r="N149" s="456"/>
      <c r="O149" s="456"/>
      <c r="P149" s="456"/>
      <c r="Q149" s="456"/>
      <c r="R149" s="456"/>
      <c r="S149" s="456"/>
      <c r="T149" s="456"/>
      <c r="U149" s="456"/>
      <c r="V149" s="456"/>
      <c r="W149" s="456"/>
      <c r="X149" s="456"/>
      <c r="Y149" s="456"/>
      <c r="Z149" s="456"/>
      <c r="AA149" s="456"/>
      <c r="AB149" s="457"/>
    </row>
    <row r="150" spans="1:28">
      <c r="A150" s="442" t="s">
        <v>525</v>
      </c>
      <c r="B150" s="439"/>
      <c r="C150" s="440">
        <v>142</v>
      </c>
      <c r="D150" s="443"/>
      <c r="E150" s="456"/>
      <c r="F150" s="456"/>
      <c r="G150" s="456"/>
      <c r="H150" s="457"/>
      <c r="I150" s="466"/>
      <c r="J150" s="456"/>
      <c r="K150" s="456"/>
      <c r="L150" s="456"/>
      <c r="M150" s="456"/>
      <c r="N150" s="456"/>
      <c r="O150" s="456"/>
      <c r="P150" s="456"/>
      <c r="Q150" s="456"/>
      <c r="R150" s="456"/>
      <c r="S150" s="456"/>
      <c r="T150" s="456"/>
      <c r="U150" s="456"/>
      <c r="V150" s="456"/>
      <c r="W150" s="456"/>
      <c r="X150" s="456"/>
      <c r="Y150" s="456"/>
      <c r="Z150" s="456"/>
      <c r="AA150" s="456"/>
      <c r="AB150" s="457"/>
    </row>
    <row r="151" spans="1:28">
      <c r="A151" s="442" t="s">
        <v>526</v>
      </c>
      <c r="B151" s="439"/>
      <c r="C151" s="440">
        <v>143</v>
      </c>
      <c r="D151" s="443"/>
      <c r="E151" s="456"/>
      <c r="F151" s="456"/>
      <c r="G151" s="456"/>
      <c r="H151" s="457"/>
      <c r="I151" s="466"/>
      <c r="J151" s="456"/>
      <c r="K151" s="456"/>
      <c r="L151" s="456"/>
      <c r="M151" s="456"/>
      <c r="N151" s="456"/>
      <c r="O151" s="456"/>
      <c r="P151" s="456"/>
      <c r="Q151" s="456"/>
      <c r="R151" s="456"/>
      <c r="S151" s="456"/>
      <c r="T151" s="456"/>
      <c r="U151" s="456"/>
      <c r="V151" s="456"/>
      <c r="W151" s="456"/>
      <c r="X151" s="456"/>
      <c r="Y151" s="456"/>
      <c r="Z151" s="456"/>
      <c r="AA151" s="456"/>
      <c r="AB151" s="457"/>
    </row>
    <row r="152" spans="1:28">
      <c r="A152" s="442" t="s">
        <v>527</v>
      </c>
      <c r="B152" s="439"/>
      <c r="C152" s="440">
        <v>144</v>
      </c>
      <c r="D152" s="443"/>
      <c r="E152" s="456"/>
      <c r="F152" s="456"/>
      <c r="G152" s="456"/>
      <c r="H152" s="457"/>
      <c r="I152" s="466"/>
      <c r="J152" s="456"/>
      <c r="K152" s="456"/>
      <c r="L152" s="456"/>
      <c r="M152" s="456"/>
      <c r="N152" s="456"/>
      <c r="O152" s="456"/>
      <c r="P152" s="456"/>
      <c r="Q152" s="456"/>
      <c r="R152" s="456"/>
      <c r="S152" s="456"/>
      <c r="T152" s="456"/>
      <c r="U152" s="456"/>
      <c r="V152" s="456"/>
      <c r="W152" s="456"/>
      <c r="X152" s="456"/>
      <c r="Y152" s="456"/>
      <c r="Z152" s="456"/>
      <c r="AA152" s="456"/>
      <c r="AB152" s="457"/>
    </row>
    <row r="153" spans="1:28">
      <c r="A153" s="442" t="s">
        <v>528</v>
      </c>
      <c r="B153" s="439"/>
      <c r="C153" s="440">
        <v>145</v>
      </c>
      <c r="D153" s="443"/>
      <c r="E153" s="456"/>
      <c r="F153" s="456"/>
      <c r="G153" s="456"/>
      <c r="H153" s="457"/>
      <c r="I153" s="466"/>
      <c r="J153" s="456"/>
      <c r="K153" s="456"/>
      <c r="L153" s="456"/>
      <c r="M153" s="456"/>
      <c r="N153" s="456"/>
      <c r="O153" s="456"/>
      <c r="P153" s="456"/>
      <c r="Q153" s="456"/>
      <c r="R153" s="456"/>
      <c r="S153" s="456"/>
      <c r="T153" s="456"/>
      <c r="U153" s="456"/>
      <c r="V153" s="456"/>
      <c r="W153" s="456"/>
      <c r="X153" s="456"/>
      <c r="Y153" s="456"/>
      <c r="Z153" s="456"/>
      <c r="AA153" s="456"/>
      <c r="AB153" s="457"/>
    </row>
    <row r="154" spans="1:28">
      <c r="A154" s="442" t="s">
        <v>529</v>
      </c>
      <c r="B154" s="439"/>
      <c r="C154" s="440">
        <v>146</v>
      </c>
      <c r="D154" s="443"/>
      <c r="E154" s="456"/>
      <c r="F154" s="456"/>
      <c r="G154" s="456"/>
      <c r="H154" s="457"/>
      <c r="I154" s="466"/>
      <c r="J154" s="456"/>
      <c r="K154" s="456"/>
      <c r="L154" s="456"/>
      <c r="M154" s="456"/>
      <c r="N154" s="456"/>
      <c r="O154" s="456"/>
      <c r="P154" s="456"/>
      <c r="Q154" s="456"/>
      <c r="R154" s="456"/>
      <c r="S154" s="456"/>
      <c r="T154" s="456"/>
      <c r="U154" s="456"/>
      <c r="V154" s="456"/>
      <c r="W154" s="456"/>
      <c r="X154" s="456"/>
      <c r="Y154" s="456"/>
      <c r="Z154" s="456"/>
      <c r="AA154" s="456"/>
      <c r="AB154" s="457"/>
    </row>
    <row r="155" spans="1:28">
      <c r="A155" s="442" t="s">
        <v>530</v>
      </c>
      <c r="B155" s="439"/>
      <c r="C155" s="440">
        <v>147</v>
      </c>
      <c r="D155" s="443"/>
      <c r="E155" s="456"/>
      <c r="F155" s="456"/>
      <c r="G155" s="456"/>
      <c r="H155" s="457"/>
      <c r="I155" s="466"/>
      <c r="J155" s="456"/>
      <c r="K155" s="456"/>
      <c r="L155" s="456"/>
      <c r="M155" s="456"/>
      <c r="N155" s="456"/>
      <c r="O155" s="456"/>
      <c r="P155" s="456"/>
      <c r="Q155" s="456"/>
      <c r="R155" s="456"/>
      <c r="S155" s="456"/>
      <c r="T155" s="456"/>
      <c r="U155" s="456"/>
      <c r="V155" s="456"/>
      <c r="W155" s="456"/>
      <c r="X155" s="456"/>
      <c r="Y155" s="456"/>
      <c r="Z155" s="456"/>
      <c r="AA155" s="456"/>
      <c r="AB155" s="457"/>
    </row>
    <row r="156" spans="1:28">
      <c r="A156" s="442" t="s">
        <v>531</v>
      </c>
      <c r="B156" s="439"/>
      <c r="C156" s="440">
        <v>148</v>
      </c>
      <c r="D156" s="443"/>
      <c r="E156" s="456"/>
      <c r="F156" s="456"/>
      <c r="G156" s="456"/>
      <c r="H156" s="457"/>
      <c r="I156" s="466"/>
      <c r="J156" s="456"/>
      <c r="K156" s="456"/>
      <c r="L156" s="456"/>
      <c r="M156" s="456"/>
      <c r="N156" s="456"/>
      <c r="O156" s="456"/>
      <c r="P156" s="456"/>
      <c r="Q156" s="456"/>
      <c r="R156" s="456"/>
      <c r="S156" s="456"/>
      <c r="T156" s="456"/>
      <c r="U156" s="456"/>
      <c r="V156" s="456"/>
      <c r="W156" s="456"/>
      <c r="X156" s="456"/>
      <c r="Y156" s="456"/>
      <c r="Z156" s="456"/>
      <c r="AA156" s="456"/>
      <c r="AB156" s="457"/>
    </row>
    <row r="157" spans="1:28">
      <c r="A157" s="442" t="s">
        <v>532</v>
      </c>
      <c r="B157" s="439"/>
      <c r="C157" s="440">
        <v>149</v>
      </c>
      <c r="D157" s="443"/>
      <c r="E157" s="456"/>
      <c r="F157" s="456"/>
      <c r="G157" s="456"/>
      <c r="H157" s="457"/>
      <c r="I157" s="466"/>
      <c r="J157" s="456"/>
      <c r="K157" s="456"/>
      <c r="L157" s="456"/>
      <c r="M157" s="456"/>
      <c r="N157" s="456"/>
      <c r="O157" s="456"/>
      <c r="P157" s="456"/>
      <c r="Q157" s="456"/>
      <c r="R157" s="456"/>
      <c r="S157" s="456"/>
      <c r="T157" s="456"/>
      <c r="U157" s="456"/>
      <c r="V157" s="456"/>
      <c r="W157" s="456"/>
      <c r="X157" s="456"/>
      <c r="Y157" s="456"/>
      <c r="Z157" s="456"/>
      <c r="AA157" s="456"/>
      <c r="AB157" s="457"/>
    </row>
    <row r="158" spans="1:28">
      <c r="A158" s="442" t="s">
        <v>533</v>
      </c>
      <c r="B158" s="439"/>
      <c r="C158" s="440">
        <v>150</v>
      </c>
      <c r="D158" s="443"/>
      <c r="E158" s="456"/>
      <c r="F158" s="456"/>
      <c r="G158" s="456"/>
      <c r="H158" s="457"/>
      <c r="I158" s="466"/>
      <c r="J158" s="456"/>
      <c r="K158" s="456"/>
      <c r="L158" s="456"/>
      <c r="M158" s="456"/>
      <c r="N158" s="456"/>
      <c r="O158" s="456"/>
      <c r="P158" s="456"/>
      <c r="Q158" s="456"/>
      <c r="R158" s="456"/>
      <c r="S158" s="456"/>
      <c r="T158" s="456"/>
      <c r="U158" s="456"/>
      <c r="V158" s="456"/>
      <c r="W158" s="456"/>
      <c r="X158" s="456"/>
      <c r="Y158" s="456"/>
      <c r="Z158" s="456"/>
      <c r="AA158" s="456"/>
      <c r="AB158" s="457"/>
    </row>
    <row r="159" spans="1:28">
      <c r="A159" s="442" t="s">
        <v>534</v>
      </c>
      <c r="B159" s="439"/>
      <c r="C159" s="440">
        <v>151</v>
      </c>
      <c r="D159" s="443"/>
      <c r="E159" s="456"/>
      <c r="F159" s="456"/>
      <c r="G159" s="456"/>
      <c r="H159" s="457"/>
      <c r="I159" s="466"/>
      <c r="J159" s="456"/>
      <c r="K159" s="456"/>
      <c r="L159" s="456"/>
      <c r="M159" s="456"/>
      <c r="N159" s="456"/>
      <c r="O159" s="456"/>
      <c r="P159" s="456"/>
      <c r="Q159" s="456"/>
      <c r="R159" s="456"/>
      <c r="S159" s="456"/>
      <c r="T159" s="456"/>
      <c r="U159" s="456"/>
      <c r="V159" s="456"/>
      <c r="W159" s="456"/>
      <c r="X159" s="456"/>
      <c r="Y159" s="456"/>
      <c r="Z159" s="456"/>
      <c r="AA159" s="456"/>
      <c r="AB159" s="457"/>
    </row>
    <row r="160" spans="1:28">
      <c r="A160" s="442" t="s">
        <v>535</v>
      </c>
      <c r="B160" s="439"/>
      <c r="C160" s="440">
        <v>152</v>
      </c>
      <c r="D160" s="443"/>
      <c r="E160" s="456"/>
      <c r="F160" s="456"/>
      <c r="G160" s="456"/>
      <c r="H160" s="457"/>
      <c r="I160" s="466"/>
      <c r="J160" s="456"/>
      <c r="K160" s="456"/>
      <c r="L160" s="456"/>
      <c r="M160" s="456"/>
      <c r="N160" s="456"/>
      <c r="O160" s="456"/>
      <c r="P160" s="456"/>
      <c r="Q160" s="456"/>
      <c r="R160" s="456"/>
      <c r="S160" s="456"/>
      <c r="T160" s="456"/>
      <c r="U160" s="456"/>
      <c r="V160" s="456"/>
      <c r="W160" s="456"/>
      <c r="X160" s="456"/>
      <c r="Y160" s="456"/>
      <c r="Z160" s="456"/>
      <c r="AA160" s="456"/>
      <c r="AB160" s="457"/>
    </row>
    <row r="161" spans="1:28">
      <c r="A161" s="442" t="s">
        <v>536</v>
      </c>
      <c r="B161" s="439"/>
      <c r="C161" s="440">
        <v>153</v>
      </c>
      <c r="D161" s="443"/>
      <c r="E161" s="456"/>
      <c r="F161" s="456"/>
      <c r="G161" s="456"/>
      <c r="H161" s="457"/>
      <c r="I161" s="466"/>
      <c r="J161" s="456"/>
      <c r="K161" s="456"/>
      <c r="L161" s="456"/>
      <c r="M161" s="456"/>
      <c r="N161" s="456"/>
      <c r="O161" s="456"/>
      <c r="P161" s="456"/>
      <c r="Q161" s="456"/>
      <c r="R161" s="456"/>
      <c r="S161" s="456"/>
      <c r="T161" s="456"/>
      <c r="U161" s="456"/>
      <c r="V161" s="456"/>
      <c r="W161" s="456"/>
      <c r="X161" s="456"/>
      <c r="Y161" s="456"/>
      <c r="Z161" s="456"/>
      <c r="AA161" s="456"/>
      <c r="AB161" s="457"/>
    </row>
    <row r="162" spans="1:28">
      <c r="A162" s="442" t="s">
        <v>537</v>
      </c>
      <c r="B162" s="439"/>
      <c r="C162" s="440">
        <v>154</v>
      </c>
      <c r="D162" s="443"/>
      <c r="E162" s="456"/>
      <c r="F162" s="456"/>
      <c r="G162" s="456"/>
      <c r="H162" s="457"/>
      <c r="I162" s="466"/>
      <c r="J162" s="456"/>
      <c r="K162" s="456"/>
      <c r="L162" s="456"/>
      <c r="M162" s="456"/>
      <c r="N162" s="456"/>
      <c r="O162" s="456"/>
      <c r="P162" s="456"/>
      <c r="Q162" s="456"/>
      <c r="R162" s="456"/>
      <c r="S162" s="456"/>
      <c r="T162" s="456"/>
      <c r="U162" s="456"/>
      <c r="V162" s="456"/>
      <c r="W162" s="456"/>
      <c r="X162" s="456"/>
      <c r="Y162" s="456"/>
      <c r="Z162" s="456"/>
      <c r="AA162" s="456"/>
      <c r="AB162" s="457"/>
    </row>
    <row r="163" spans="1:28">
      <c r="A163" s="442" t="s">
        <v>538</v>
      </c>
      <c r="B163" s="439"/>
      <c r="C163" s="440">
        <v>155</v>
      </c>
      <c r="D163" s="443"/>
      <c r="E163" s="456"/>
      <c r="F163" s="456"/>
      <c r="G163" s="456"/>
      <c r="H163" s="457"/>
      <c r="I163" s="466"/>
      <c r="J163" s="456"/>
      <c r="K163" s="456"/>
      <c r="L163" s="456"/>
      <c r="M163" s="456"/>
      <c r="N163" s="456"/>
      <c r="O163" s="456"/>
      <c r="P163" s="456"/>
      <c r="Q163" s="456"/>
      <c r="R163" s="456"/>
      <c r="S163" s="456"/>
      <c r="T163" s="456"/>
      <c r="U163" s="456"/>
      <c r="V163" s="456"/>
      <c r="W163" s="456"/>
      <c r="X163" s="456"/>
      <c r="Y163" s="456"/>
      <c r="Z163" s="456"/>
      <c r="AA163" s="456"/>
      <c r="AB163" s="457"/>
    </row>
    <row r="164" spans="1:28">
      <c r="A164" s="442" t="s">
        <v>539</v>
      </c>
      <c r="B164" s="439"/>
      <c r="C164" s="440">
        <v>156</v>
      </c>
      <c r="D164" s="443"/>
      <c r="E164" s="456"/>
      <c r="F164" s="456"/>
      <c r="G164" s="456"/>
      <c r="H164" s="457"/>
      <c r="I164" s="466"/>
      <c r="J164" s="456"/>
      <c r="K164" s="456"/>
      <c r="L164" s="456"/>
      <c r="M164" s="456"/>
      <c r="N164" s="456"/>
      <c r="O164" s="456"/>
      <c r="P164" s="456"/>
      <c r="Q164" s="456"/>
      <c r="R164" s="456"/>
      <c r="S164" s="456"/>
      <c r="T164" s="456"/>
      <c r="U164" s="456"/>
      <c r="V164" s="456"/>
      <c r="W164" s="456"/>
      <c r="X164" s="456"/>
      <c r="Y164" s="456"/>
      <c r="Z164" s="456"/>
      <c r="AA164" s="456"/>
      <c r="AB164" s="457"/>
    </row>
    <row r="165" spans="1:28">
      <c r="A165" s="442" t="s">
        <v>540</v>
      </c>
      <c r="B165" s="439"/>
      <c r="C165" s="440">
        <v>157</v>
      </c>
      <c r="D165" s="443"/>
      <c r="E165" s="456"/>
      <c r="F165" s="456"/>
      <c r="G165" s="456"/>
      <c r="H165" s="457"/>
      <c r="I165" s="466"/>
      <c r="J165" s="456"/>
      <c r="K165" s="456"/>
      <c r="L165" s="456"/>
      <c r="M165" s="456"/>
      <c r="N165" s="456"/>
      <c r="O165" s="456"/>
      <c r="P165" s="456"/>
      <c r="Q165" s="456"/>
      <c r="R165" s="456"/>
      <c r="S165" s="456"/>
      <c r="T165" s="456"/>
      <c r="U165" s="456"/>
      <c r="V165" s="456"/>
      <c r="W165" s="456"/>
      <c r="X165" s="456"/>
      <c r="Y165" s="456"/>
      <c r="Z165" s="456"/>
      <c r="AA165" s="456"/>
      <c r="AB165" s="457"/>
    </row>
    <row r="166" spans="1:28">
      <c r="A166" s="442" t="s">
        <v>541</v>
      </c>
      <c r="B166" s="439"/>
      <c r="C166" s="440">
        <v>158</v>
      </c>
      <c r="D166" s="443"/>
      <c r="E166" s="456"/>
      <c r="F166" s="456"/>
      <c r="G166" s="456"/>
      <c r="H166" s="457"/>
      <c r="I166" s="466"/>
      <c r="J166" s="456"/>
      <c r="K166" s="456"/>
      <c r="L166" s="456"/>
      <c r="M166" s="456"/>
      <c r="N166" s="456"/>
      <c r="O166" s="456"/>
      <c r="P166" s="456"/>
      <c r="Q166" s="456"/>
      <c r="R166" s="456"/>
      <c r="S166" s="456"/>
      <c r="T166" s="456"/>
      <c r="U166" s="456"/>
      <c r="V166" s="456"/>
      <c r="W166" s="456"/>
      <c r="X166" s="456"/>
      <c r="Y166" s="456"/>
      <c r="Z166" s="456"/>
      <c r="AA166" s="456"/>
      <c r="AB166" s="457"/>
    </row>
    <row r="167" spans="1:28">
      <c r="A167" s="442" t="s">
        <v>542</v>
      </c>
      <c r="B167" s="439"/>
      <c r="C167" s="440">
        <v>159</v>
      </c>
      <c r="D167" s="443"/>
      <c r="E167" s="456"/>
      <c r="F167" s="456"/>
      <c r="G167" s="456"/>
      <c r="H167" s="457"/>
      <c r="I167" s="466"/>
      <c r="J167" s="456"/>
      <c r="K167" s="456"/>
      <c r="L167" s="456"/>
      <c r="M167" s="456"/>
      <c r="N167" s="456"/>
      <c r="O167" s="456"/>
      <c r="P167" s="456"/>
      <c r="Q167" s="456"/>
      <c r="R167" s="456"/>
      <c r="S167" s="456"/>
      <c r="T167" s="456"/>
      <c r="U167" s="456"/>
      <c r="V167" s="456"/>
      <c r="W167" s="456"/>
      <c r="X167" s="456"/>
      <c r="Y167" s="456"/>
      <c r="Z167" s="456"/>
      <c r="AA167" s="456"/>
      <c r="AB167" s="457"/>
    </row>
    <row r="168" spans="1:28">
      <c r="A168" s="442" t="s">
        <v>543</v>
      </c>
      <c r="B168" s="439"/>
      <c r="C168" s="440">
        <v>160</v>
      </c>
      <c r="D168" s="443"/>
      <c r="E168" s="456"/>
      <c r="F168" s="456"/>
      <c r="G168" s="456"/>
      <c r="H168" s="457"/>
      <c r="I168" s="466"/>
      <c r="J168" s="456"/>
      <c r="K168" s="456"/>
      <c r="L168" s="456"/>
      <c r="M168" s="456"/>
      <c r="N168" s="456"/>
      <c r="O168" s="456"/>
      <c r="P168" s="456"/>
      <c r="Q168" s="456"/>
      <c r="R168" s="456"/>
      <c r="S168" s="456"/>
      <c r="T168" s="456"/>
      <c r="U168" s="456"/>
      <c r="V168" s="456"/>
      <c r="W168" s="456"/>
      <c r="X168" s="456"/>
      <c r="Y168" s="456"/>
      <c r="Z168" s="456"/>
      <c r="AA168" s="456"/>
      <c r="AB168" s="457"/>
    </row>
    <row r="169" spans="1:28">
      <c r="A169" s="442" t="s">
        <v>544</v>
      </c>
      <c r="B169" s="439"/>
      <c r="C169" s="440">
        <v>161</v>
      </c>
      <c r="D169" s="443"/>
      <c r="E169" s="456"/>
      <c r="F169" s="456"/>
      <c r="G169" s="456"/>
      <c r="H169" s="457"/>
      <c r="I169" s="466"/>
      <c r="J169" s="456"/>
      <c r="K169" s="456"/>
      <c r="L169" s="456"/>
      <c r="M169" s="456"/>
      <c r="N169" s="456"/>
      <c r="O169" s="456"/>
      <c r="P169" s="456"/>
      <c r="Q169" s="456"/>
      <c r="R169" s="456"/>
      <c r="S169" s="456"/>
      <c r="T169" s="456"/>
      <c r="U169" s="456"/>
      <c r="V169" s="456"/>
      <c r="W169" s="456"/>
      <c r="X169" s="456"/>
      <c r="Y169" s="456"/>
      <c r="Z169" s="456"/>
      <c r="AA169" s="456"/>
      <c r="AB169" s="457"/>
    </row>
    <row r="170" spans="1:28">
      <c r="A170" s="442" t="s">
        <v>545</v>
      </c>
      <c r="B170" s="439"/>
      <c r="C170" s="440">
        <v>162</v>
      </c>
      <c r="D170" s="443"/>
      <c r="E170" s="456"/>
      <c r="F170" s="456"/>
      <c r="G170" s="456"/>
      <c r="H170" s="457"/>
      <c r="I170" s="466"/>
      <c r="J170" s="456"/>
      <c r="K170" s="456"/>
      <c r="L170" s="456"/>
      <c r="M170" s="456"/>
      <c r="N170" s="456"/>
      <c r="O170" s="456"/>
      <c r="P170" s="456"/>
      <c r="Q170" s="456"/>
      <c r="R170" s="456"/>
      <c r="S170" s="456"/>
      <c r="T170" s="456"/>
      <c r="U170" s="456"/>
      <c r="V170" s="456"/>
      <c r="W170" s="456"/>
      <c r="X170" s="456"/>
      <c r="Y170" s="456"/>
      <c r="Z170" s="456"/>
      <c r="AA170" s="456"/>
      <c r="AB170" s="457"/>
    </row>
    <row r="171" spans="1:28">
      <c r="A171" s="442" t="s">
        <v>546</v>
      </c>
      <c r="B171" s="439"/>
      <c r="C171" s="440">
        <v>163</v>
      </c>
      <c r="D171" s="443"/>
      <c r="E171" s="456"/>
      <c r="F171" s="456"/>
      <c r="G171" s="456"/>
      <c r="H171" s="457"/>
      <c r="I171" s="466"/>
      <c r="J171" s="456"/>
      <c r="K171" s="456"/>
      <c r="L171" s="456"/>
      <c r="M171" s="456"/>
      <c r="N171" s="456"/>
      <c r="O171" s="456"/>
      <c r="P171" s="456"/>
      <c r="Q171" s="456"/>
      <c r="R171" s="456"/>
      <c r="S171" s="456"/>
      <c r="T171" s="456"/>
      <c r="U171" s="456"/>
      <c r="V171" s="456"/>
      <c r="W171" s="456"/>
      <c r="X171" s="456"/>
      <c r="Y171" s="456"/>
      <c r="Z171" s="456"/>
      <c r="AA171" s="456"/>
      <c r="AB171" s="457"/>
    </row>
    <row r="172" spans="1:28">
      <c r="A172" s="442" t="s">
        <v>547</v>
      </c>
      <c r="B172" s="439"/>
      <c r="C172" s="440">
        <v>164</v>
      </c>
      <c r="D172" s="443"/>
      <c r="E172" s="456"/>
      <c r="F172" s="456"/>
      <c r="G172" s="456"/>
      <c r="H172" s="457"/>
      <c r="I172" s="466"/>
      <c r="J172" s="456"/>
      <c r="K172" s="456"/>
      <c r="L172" s="456"/>
      <c r="M172" s="456"/>
      <c r="N172" s="456"/>
      <c r="O172" s="456"/>
      <c r="P172" s="456"/>
      <c r="Q172" s="456"/>
      <c r="R172" s="456"/>
      <c r="S172" s="456"/>
      <c r="T172" s="456"/>
      <c r="U172" s="456"/>
      <c r="V172" s="456"/>
      <c r="W172" s="456"/>
      <c r="X172" s="456"/>
      <c r="Y172" s="456"/>
      <c r="Z172" s="456"/>
      <c r="AA172" s="456"/>
      <c r="AB172" s="457"/>
    </row>
    <row r="173" spans="1:28">
      <c r="A173" s="442" t="s">
        <v>548</v>
      </c>
      <c r="B173" s="439"/>
      <c r="C173" s="440">
        <v>165</v>
      </c>
      <c r="D173" s="443"/>
      <c r="E173" s="456"/>
      <c r="F173" s="456"/>
      <c r="G173" s="456"/>
      <c r="H173" s="457"/>
      <c r="I173" s="466"/>
      <c r="J173" s="456"/>
      <c r="K173" s="456"/>
      <c r="L173" s="456"/>
      <c r="M173" s="456"/>
      <c r="N173" s="456"/>
      <c r="O173" s="456"/>
      <c r="P173" s="456"/>
      <c r="Q173" s="456"/>
      <c r="R173" s="456"/>
      <c r="S173" s="456"/>
      <c r="T173" s="456"/>
      <c r="U173" s="456"/>
      <c r="V173" s="456"/>
      <c r="W173" s="456"/>
      <c r="X173" s="456"/>
      <c r="Y173" s="456"/>
      <c r="Z173" s="456"/>
      <c r="AA173" s="456"/>
      <c r="AB173" s="457"/>
    </row>
    <row r="174" spans="1:28">
      <c r="A174" s="442" t="s">
        <v>549</v>
      </c>
      <c r="B174" s="439"/>
      <c r="C174" s="440">
        <v>166</v>
      </c>
      <c r="D174" s="443"/>
      <c r="E174" s="456"/>
      <c r="F174" s="456"/>
      <c r="G174" s="456"/>
      <c r="H174" s="457"/>
      <c r="I174" s="466"/>
      <c r="J174" s="456"/>
      <c r="K174" s="456"/>
      <c r="L174" s="456"/>
      <c r="M174" s="456"/>
      <c r="N174" s="456"/>
      <c r="O174" s="456"/>
      <c r="P174" s="456"/>
      <c r="Q174" s="456"/>
      <c r="R174" s="456"/>
      <c r="S174" s="456"/>
      <c r="T174" s="456"/>
      <c r="U174" s="456"/>
      <c r="V174" s="456"/>
      <c r="W174" s="456"/>
      <c r="X174" s="456"/>
      <c r="Y174" s="456"/>
      <c r="Z174" s="456"/>
      <c r="AA174" s="456"/>
      <c r="AB174" s="457"/>
    </row>
    <row r="175" spans="1:28">
      <c r="A175" s="442" t="s">
        <v>550</v>
      </c>
      <c r="B175" s="439"/>
      <c r="C175" s="440">
        <v>167</v>
      </c>
      <c r="D175" s="443"/>
      <c r="E175" s="456"/>
      <c r="F175" s="456"/>
      <c r="G175" s="456"/>
      <c r="H175" s="457"/>
      <c r="I175" s="466"/>
      <c r="J175" s="456"/>
      <c r="K175" s="456"/>
      <c r="L175" s="456"/>
      <c r="M175" s="456"/>
      <c r="N175" s="456"/>
      <c r="O175" s="456"/>
      <c r="P175" s="456"/>
      <c r="Q175" s="456"/>
      <c r="R175" s="456"/>
      <c r="S175" s="456"/>
      <c r="T175" s="456"/>
      <c r="U175" s="456"/>
      <c r="V175" s="456"/>
      <c r="W175" s="456"/>
      <c r="X175" s="456"/>
      <c r="Y175" s="456"/>
      <c r="Z175" s="456"/>
      <c r="AA175" s="456"/>
      <c r="AB175" s="457"/>
    </row>
    <row r="176" spans="1:28">
      <c r="A176" s="442" t="s">
        <v>551</v>
      </c>
      <c r="B176" s="439"/>
      <c r="C176" s="440">
        <v>168</v>
      </c>
      <c r="D176" s="443"/>
      <c r="E176" s="456"/>
      <c r="F176" s="456"/>
      <c r="G176" s="456"/>
      <c r="H176" s="457"/>
      <c r="I176" s="466"/>
      <c r="J176" s="456"/>
      <c r="K176" s="456"/>
      <c r="L176" s="456"/>
      <c r="M176" s="456"/>
      <c r="N176" s="456"/>
      <c r="O176" s="456"/>
      <c r="P176" s="456"/>
      <c r="Q176" s="456"/>
      <c r="R176" s="456"/>
      <c r="S176" s="456"/>
      <c r="T176" s="456"/>
      <c r="U176" s="456"/>
      <c r="V176" s="456"/>
      <c r="W176" s="456"/>
      <c r="X176" s="456"/>
      <c r="Y176" s="456"/>
      <c r="Z176" s="456"/>
      <c r="AA176" s="456"/>
      <c r="AB176" s="457"/>
    </row>
    <row r="177" spans="1:28">
      <c r="A177" s="442" t="s">
        <v>552</v>
      </c>
      <c r="B177" s="439"/>
      <c r="C177" s="440">
        <v>169</v>
      </c>
      <c r="D177" s="443"/>
      <c r="E177" s="456"/>
      <c r="F177" s="456"/>
      <c r="G177" s="456"/>
      <c r="H177" s="457"/>
      <c r="I177" s="466"/>
      <c r="J177" s="456"/>
      <c r="K177" s="456"/>
      <c r="L177" s="456"/>
      <c r="M177" s="456"/>
      <c r="N177" s="456"/>
      <c r="O177" s="456"/>
      <c r="P177" s="456"/>
      <c r="Q177" s="456"/>
      <c r="R177" s="456"/>
      <c r="S177" s="456"/>
      <c r="T177" s="456"/>
      <c r="U177" s="456"/>
      <c r="V177" s="456"/>
      <c r="W177" s="456"/>
      <c r="X177" s="456"/>
      <c r="Y177" s="456"/>
      <c r="Z177" s="456"/>
      <c r="AA177" s="456"/>
      <c r="AB177" s="457"/>
    </row>
    <row r="178" spans="1:28">
      <c r="A178" s="442" t="s">
        <v>553</v>
      </c>
      <c r="B178" s="439"/>
      <c r="C178" s="440">
        <v>170</v>
      </c>
      <c r="D178" s="443"/>
      <c r="E178" s="456"/>
      <c r="F178" s="456"/>
      <c r="G178" s="456"/>
      <c r="H178" s="457"/>
      <c r="I178" s="466"/>
      <c r="J178" s="456"/>
      <c r="K178" s="456"/>
      <c r="L178" s="456"/>
      <c r="M178" s="456"/>
      <c r="N178" s="456"/>
      <c r="O178" s="456"/>
      <c r="P178" s="456"/>
      <c r="Q178" s="456"/>
      <c r="R178" s="456"/>
      <c r="S178" s="456"/>
      <c r="T178" s="456"/>
      <c r="U178" s="456"/>
      <c r="V178" s="456"/>
      <c r="W178" s="456"/>
      <c r="X178" s="456"/>
      <c r="Y178" s="456"/>
      <c r="Z178" s="456"/>
      <c r="AA178" s="456"/>
      <c r="AB178" s="457"/>
    </row>
    <row r="179" spans="1:28">
      <c r="A179" s="442" t="s">
        <v>554</v>
      </c>
      <c r="B179" s="439"/>
      <c r="C179" s="440">
        <v>171</v>
      </c>
      <c r="D179" s="443"/>
      <c r="E179" s="456"/>
      <c r="F179" s="456"/>
      <c r="G179" s="456"/>
      <c r="H179" s="457"/>
      <c r="I179" s="466"/>
      <c r="J179" s="456"/>
      <c r="K179" s="456"/>
      <c r="L179" s="456"/>
      <c r="M179" s="456"/>
      <c r="N179" s="456"/>
      <c r="O179" s="456"/>
      <c r="P179" s="456"/>
      <c r="Q179" s="456"/>
      <c r="R179" s="456"/>
      <c r="S179" s="456"/>
      <c r="T179" s="456"/>
      <c r="U179" s="456"/>
      <c r="V179" s="456"/>
      <c r="W179" s="456"/>
      <c r="X179" s="456"/>
      <c r="Y179" s="456"/>
      <c r="Z179" s="456"/>
      <c r="AA179" s="456"/>
      <c r="AB179" s="457"/>
    </row>
    <row r="180" spans="1:28">
      <c r="A180" s="442" t="s">
        <v>555</v>
      </c>
      <c r="B180" s="439"/>
      <c r="C180" s="440">
        <v>172</v>
      </c>
      <c r="D180" s="443"/>
      <c r="E180" s="456"/>
      <c r="F180" s="456"/>
      <c r="G180" s="456"/>
      <c r="H180" s="457"/>
      <c r="I180" s="466"/>
      <c r="J180" s="456"/>
      <c r="K180" s="456"/>
      <c r="L180" s="456"/>
      <c r="M180" s="456"/>
      <c r="N180" s="456"/>
      <c r="O180" s="456"/>
      <c r="P180" s="456"/>
      <c r="Q180" s="456"/>
      <c r="R180" s="456"/>
      <c r="S180" s="456"/>
      <c r="T180" s="456"/>
      <c r="U180" s="456"/>
      <c r="V180" s="456"/>
      <c r="W180" s="456"/>
      <c r="X180" s="456"/>
      <c r="Y180" s="456"/>
      <c r="Z180" s="456"/>
      <c r="AA180" s="456"/>
      <c r="AB180" s="457"/>
    </row>
    <row r="181" spans="1:28">
      <c r="A181" s="442" t="s">
        <v>556</v>
      </c>
      <c r="B181" s="439"/>
      <c r="C181" s="440">
        <v>173</v>
      </c>
      <c r="D181" s="443"/>
      <c r="E181" s="456"/>
      <c r="F181" s="456"/>
      <c r="G181" s="456"/>
      <c r="H181" s="457"/>
      <c r="I181" s="466"/>
      <c r="J181" s="456"/>
      <c r="K181" s="456"/>
      <c r="L181" s="456"/>
      <c r="M181" s="456"/>
      <c r="N181" s="456"/>
      <c r="O181" s="456"/>
      <c r="P181" s="456"/>
      <c r="Q181" s="456"/>
      <c r="R181" s="456"/>
      <c r="S181" s="456"/>
      <c r="T181" s="456"/>
      <c r="U181" s="456"/>
      <c r="V181" s="456"/>
      <c r="W181" s="456"/>
      <c r="X181" s="456"/>
      <c r="Y181" s="456"/>
      <c r="Z181" s="456"/>
      <c r="AA181" s="456"/>
      <c r="AB181" s="457"/>
    </row>
    <row r="182" spans="1:28">
      <c r="A182" s="442" t="s">
        <v>557</v>
      </c>
      <c r="B182" s="439"/>
      <c r="C182" s="440">
        <v>174</v>
      </c>
      <c r="D182" s="443"/>
      <c r="E182" s="456"/>
      <c r="F182" s="456"/>
      <c r="G182" s="456"/>
      <c r="H182" s="457"/>
      <c r="I182" s="466"/>
      <c r="J182" s="456"/>
      <c r="K182" s="456"/>
      <c r="L182" s="456"/>
      <c r="M182" s="456"/>
      <c r="N182" s="456"/>
      <c r="O182" s="456"/>
      <c r="P182" s="456"/>
      <c r="Q182" s="456"/>
      <c r="R182" s="456"/>
      <c r="S182" s="456"/>
      <c r="T182" s="456"/>
      <c r="U182" s="456"/>
      <c r="V182" s="456"/>
      <c r="W182" s="456"/>
      <c r="X182" s="456"/>
      <c r="Y182" s="456"/>
      <c r="Z182" s="456"/>
      <c r="AA182" s="456"/>
      <c r="AB182" s="457"/>
    </row>
    <row r="183" spans="1:28">
      <c r="A183" s="442" t="s">
        <v>558</v>
      </c>
      <c r="B183" s="439"/>
      <c r="C183" s="440">
        <v>175</v>
      </c>
      <c r="D183" s="443"/>
      <c r="E183" s="456"/>
      <c r="F183" s="456"/>
      <c r="G183" s="456"/>
      <c r="H183" s="457"/>
      <c r="I183" s="466"/>
      <c r="J183" s="456"/>
      <c r="K183" s="456"/>
      <c r="L183" s="456"/>
      <c r="M183" s="456"/>
      <c r="N183" s="456"/>
      <c r="O183" s="456"/>
      <c r="P183" s="456"/>
      <c r="Q183" s="456"/>
      <c r="R183" s="456"/>
      <c r="S183" s="456"/>
      <c r="T183" s="456"/>
      <c r="U183" s="456"/>
      <c r="V183" s="456"/>
      <c r="W183" s="456"/>
      <c r="X183" s="456"/>
      <c r="Y183" s="456"/>
      <c r="Z183" s="456"/>
      <c r="AA183" s="456"/>
      <c r="AB183" s="457"/>
    </row>
    <row r="184" spans="1:28">
      <c r="A184" s="442" t="s">
        <v>559</v>
      </c>
      <c r="B184" s="439"/>
      <c r="C184" s="440">
        <v>176</v>
      </c>
      <c r="D184" s="443"/>
      <c r="E184" s="456"/>
      <c r="F184" s="456"/>
      <c r="G184" s="456"/>
      <c r="H184" s="457"/>
      <c r="I184" s="466"/>
      <c r="J184" s="456"/>
      <c r="K184" s="456"/>
      <c r="L184" s="456"/>
      <c r="M184" s="456"/>
      <c r="N184" s="456"/>
      <c r="O184" s="456"/>
      <c r="P184" s="456"/>
      <c r="Q184" s="456"/>
      <c r="R184" s="456"/>
      <c r="S184" s="456"/>
      <c r="T184" s="456"/>
      <c r="U184" s="456"/>
      <c r="V184" s="456"/>
      <c r="W184" s="456"/>
      <c r="X184" s="456"/>
      <c r="Y184" s="456"/>
      <c r="Z184" s="456"/>
      <c r="AA184" s="456"/>
      <c r="AB184" s="457"/>
    </row>
    <row r="185" spans="1:28">
      <c r="A185" s="442" t="s">
        <v>560</v>
      </c>
      <c r="B185" s="439"/>
      <c r="C185" s="440">
        <v>177</v>
      </c>
      <c r="D185" s="443"/>
      <c r="E185" s="456"/>
      <c r="F185" s="456"/>
      <c r="G185" s="456"/>
      <c r="H185" s="457"/>
      <c r="I185" s="466"/>
      <c r="J185" s="456"/>
      <c r="K185" s="456"/>
      <c r="L185" s="456"/>
      <c r="M185" s="456"/>
      <c r="N185" s="456"/>
      <c r="O185" s="456"/>
      <c r="P185" s="456"/>
      <c r="Q185" s="456"/>
      <c r="R185" s="456"/>
      <c r="S185" s="456"/>
      <c r="T185" s="456"/>
      <c r="U185" s="456"/>
      <c r="V185" s="456"/>
      <c r="W185" s="456"/>
      <c r="X185" s="456"/>
      <c r="Y185" s="456"/>
      <c r="Z185" s="456"/>
      <c r="AA185" s="456"/>
      <c r="AB185" s="457"/>
    </row>
    <row r="186" spans="1:28">
      <c r="A186" s="442" t="s">
        <v>561</v>
      </c>
      <c r="B186" s="439"/>
      <c r="C186" s="440">
        <v>178</v>
      </c>
      <c r="D186" s="443"/>
      <c r="E186" s="456"/>
      <c r="F186" s="456"/>
      <c r="G186" s="456"/>
      <c r="H186" s="457"/>
      <c r="I186" s="466"/>
      <c r="J186" s="456"/>
      <c r="K186" s="456"/>
      <c r="L186" s="456"/>
      <c r="M186" s="456"/>
      <c r="N186" s="456"/>
      <c r="O186" s="456"/>
      <c r="P186" s="456"/>
      <c r="Q186" s="456"/>
      <c r="R186" s="456"/>
      <c r="S186" s="456"/>
      <c r="T186" s="456"/>
      <c r="U186" s="456"/>
      <c r="V186" s="456"/>
      <c r="W186" s="456"/>
      <c r="X186" s="456"/>
      <c r="Y186" s="456"/>
      <c r="Z186" s="456"/>
      <c r="AA186" s="456"/>
      <c r="AB186" s="457"/>
    </row>
    <row r="187" spans="1:28">
      <c r="A187" s="442" t="s">
        <v>562</v>
      </c>
      <c r="B187" s="439"/>
      <c r="C187" s="440">
        <v>179</v>
      </c>
      <c r="D187" s="443"/>
      <c r="E187" s="456"/>
      <c r="F187" s="456"/>
      <c r="G187" s="456"/>
      <c r="H187" s="457"/>
      <c r="I187" s="466"/>
      <c r="J187" s="456"/>
      <c r="K187" s="456"/>
      <c r="L187" s="456"/>
      <c r="M187" s="456"/>
      <c r="N187" s="456"/>
      <c r="O187" s="456"/>
      <c r="P187" s="456"/>
      <c r="Q187" s="456"/>
      <c r="R187" s="456"/>
      <c r="S187" s="456"/>
      <c r="T187" s="456"/>
      <c r="U187" s="456"/>
      <c r="V187" s="456"/>
      <c r="W187" s="456"/>
      <c r="X187" s="456"/>
      <c r="Y187" s="456"/>
      <c r="Z187" s="456"/>
      <c r="AA187" s="456"/>
      <c r="AB187" s="457"/>
    </row>
    <row r="188" spans="1:28">
      <c r="A188" s="442" t="s">
        <v>563</v>
      </c>
      <c r="B188" s="439"/>
      <c r="C188" s="440">
        <v>180</v>
      </c>
      <c r="D188" s="443"/>
      <c r="E188" s="456"/>
      <c r="F188" s="456"/>
      <c r="G188" s="456"/>
      <c r="H188" s="457"/>
      <c r="I188" s="466"/>
      <c r="J188" s="456"/>
      <c r="K188" s="456"/>
      <c r="L188" s="456"/>
      <c r="M188" s="456"/>
      <c r="N188" s="456"/>
      <c r="O188" s="456"/>
      <c r="P188" s="456"/>
      <c r="Q188" s="456"/>
      <c r="R188" s="456"/>
      <c r="S188" s="456"/>
      <c r="T188" s="456"/>
      <c r="U188" s="456"/>
      <c r="V188" s="456"/>
      <c r="W188" s="456"/>
      <c r="X188" s="456"/>
      <c r="Y188" s="456"/>
      <c r="Z188" s="456"/>
      <c r="AA188" s="456"/>
      <c r="AB188" s="457"/>
    </row>
    <row r="189" spans="1:28">
      <c r="A189" s="442" t="s">
        <v>564</v>
      </c>
      <c r="B189" s="439"/>
      <c r="C189" s="440">
        <v>181</v>
      </c>
      <c r="D189" s="443"/>
      <c r="E189" s="456"/>
      <c r="F189" s="456"/>
      <c r="G189" s="456"/>
      <c r="H189" s="457"/>
      <c r="I189" s="466"/>
      <c r="J189" s="456"/>
      <c r="K189" s="456"/>
      <c r="L189" s="456"/>
      <c r="M189" s="456"/>
      <c r="N189" s="456"/>
      <c r="O189" s="456"/>
      <c r="P189" s="456"/>
      <c r="Q189" s="456"/>
      <c r="R189" s="456"/>
      <c r="S189" s="456"/>
      <c r="T189" s="456"/>
      <c r="U189" s="456"/>
      <c r="V189" s="456"/>
      <c r="W189" s="456"/>
      <c r="X189" s="456"/>
      <c r="Y189" s="456"/>
      <c r="Z189" s="456"/>
      <c r="AA189" s="456"/>
      <c r="AB189" s="457"/>
    </row>
    <row r="190" spans="1:28">
      <c r="A190" s="442" t="s">
        <v>565</v>
      </c>
      <c r="B190" s="439"/>
      <c r="C190" s="440">
        <v>182</v>
      </c>
      <c r="D190" s="443"/>
      <c r="E190" s="456"/>
      <c r="F190" s="456"/>
      <c r="G190" s="456"/>
      <c r="H190" s="457"/>
      <c r="I190" s="466"/>
      <c r="J190" s="456"/>
      <c r="K190" s="456"/>
      <c r="L190" s="456"/>
      <c r="M190" s="456"/>
      <c r="N190" s="456"/>
      <c r="O190" s="456"/>
      <c r="P190" s="456"/>
      <c r="Q190" s="456"/>
      <c r="R190" s="456"/>
      <c r="S190" s="456"/>
      <c r="T190" s="456"/>
      <c r="U190" s="456"/>
      <c r="V190" s="456"/>
      <c r="W190" s="456"/>
      <c r="X190" s="456"/>
      <c r="Y190" s="456"/>
      <c r="Z190" s="456"/>
      <c r="AA190" s="456"/>
      <c r="AB190" s="457"/>
    </row>
    <row r="191" spans="1:28">
      <c r="A191" s="442" t="s">
        <v>566</v>
      </c>
      <c r="B191" s="439"/>
      <c r="C191" s="440">
        <v>183</v>
      </c>
      <c r="D191" s="443"/>
      <c r="E191" s="456"/>
      <c r="F191" s="456"/>
      <c r="G191" s="456"/>
      <c r="H191" s="457"/>
      <c r="I191" s="466"/>
      <c r="J191" s="456"/>
      <c r="K191" s="456"/>
      <c r="L191" s="456"/>
      <c r="M191" s="456"/>
      <c r="N191" s="456"/>
      <c r="O191" s="456"/>
      <c r="P191" s="456"/>
      <c r="Q191" s="456"/>
      <c r="R191" s="456"/>
      <c r="S191" s="456"/>
      <c r="T191" s="456"/>
      <c r="U191" s="456"/>
      <c r="V191" s="456"/>
      <c r="W191" s="456"/>
      <c r="X191" s="456"/>
      <c r="Y191" s="456"/>
      <c r="Z191" s="456"/>
      <c r="AA191" s="456"/>
      <c r="AB191" s="457"/>
    </row>
    <row r="192" spans="1:28">
      <c r="A192" s="442" t="s">
        <v>567</v>
      </c>
      <c r="B192" s="439"/>
      <c r="C192" s="440">
        <v>184</v>
      </c>
      <c r="D192" s="443"/>
      <c r="E192" s="456"/>
      <c r="F192" s="456"/>
      <c r="G192" s="456"/>
      <c r="H192" s="457"/>
      <c r="I192" s="466"/>
      <c r="J192" s="456"/>
      <c r="K192" s="456"/>
      <c r="L192" s="456"/>
      <c r="M192" s="456"/>
      <c r="N192" s="456"/>
      <c r="O192" s="456"/>
      <c r="P192" s="456"/>
      <c r="Q192" s="456"/>
      <c r="R192" s="456"/>
      <c r="S192" s="456"/>
      <c r="T192" s="456"/>
      <c r="U192" s="456"/>
      <c r="V192" s="456"/>
      <c r="W192" s="456"/>
      <c r="X192" s="456"/>
      <c r="Y192" s="456"/>
      <c r="Z192" s="456"/>
      <c r="AA192" s="456"/>
      <c r="AB192" s="457"/>
    </row>
    <row r="193" spans="1:28">
      <c r="A193" s="442" t="s">
        <v>568</v>
      </c>
      <c r="B193" s="439"/>
      <c r="C193" s="440">
        <v>185</v>
      </c>
      <c r="D193" s="443"/>
      <c r="E193" s="456"/>
      <c r="F193" s="456"/>
      <c r="G193" s="456"/>
      <c r="H193" s="457"/>
      <c r="I193" s="466"/>
      <c r="J193" s="456"/>
      <c r="K193" s="456"/>
      <c r="L193" s="456"/>
      <c r="M193" s="456"/>
      <c r="N193" s="456"/>
      <c r="O193" s="456"/>
      <c r="P193" s="456"/>
      <c r="Q193" s="456"/>
      <c r="R193" s="456"/>
      <c r="S193" s="456"/>
      <c r="T193" s="456"/>
      <c r="U193" s="456"/>
      <c r="V193" s="456"/>
      <c r="W193" s="456"/>
      <c r="X193" s="456"/>
      <c r="Y193" s="456"/>
      <c r="Z193" s="456"/>
      <c r="AA193" s="456"/>
      <c r="AB193" s="457"/>
    </row>
    <row r="194" spans="1:28">
      <c r="A194" s="442" t="s">
        <v>569</v>
      </c>
      <c r="B194" s="439"/>
      <c r="C194" s="440">
        <v>186</v>
      </c>
      <c r="D194" s="443"/>
      <c r="E194" s="456"/>
      <c r="F194" s="456"/>
      <c r="G194" s="456"/>
      <c r="H194" s="457"/>
      <c r="I194" s="466"/>
      <c r="J194" s="456"/>
      <c r="K194" s="456"/>
      <c r="L194" s="456"/>
      <c r="M194" s="456"/>
      <c r="N194" s="456"/>
      <c r="O194" s="456"/>
      <c r="P194" s="456"/>
      <c r="Q194" s="456"/>
      <c r="R194" s="456"/>
      <c r="S194" s="456"/>
      <c r="T194" s="456"/>
      <c r="U194" s="456"/>
      <c r="V194" s="456"/>
      <c r="W194" s="456"/>
      <c r="X194" s="456"/>
      <c r="Y194" s="456"/>
      <c r="Z194" s="456"/>
      <c r="AA194" s="456"/>
      <c r="AB194" s="457"/>
    </row>
    <row r="195" spans="1:28">
      <c r="A195" s="442" t="s">
        <v>570</v>
      </c>
      <c r="B195" s="439"/>
      <c r="C195" s="440">
        <v>187</v>
      </c>
      <c r="D195" s="443"/>
      <c r="E195" s="456"/>
      <c r="F195" s="456"/>
      <c r="G195" s="456"/>
      <c r="H195" s="457"/>
      <c r="I195" s="466"/>
      <c r="J195" s="456"/>
      <c r="K195" s="456"/>
      <c r="L195" s="456"/>
      <c r="M195" s="456"/>
      <c r="N195" s="456"/>
      <c r="O195" s="456"/>
      <c r="P195" s="456"/>
      <c r="Q195" s="456"/>
      <c r="R195" s="456"/>
      <c r="S195" s="456"/>
      <c r="T195" s="456"/>
      <c r="U195" s="456"/>
      <c r="V195" s="456"/>
      <c r="W195" s="456"/>
      <c r="X195" s="456"/>
      <c r="Y195" s="456"/>
      <c r="Z195" s="456"/>
      <c r="AA195" s="456"/>
      <c r="AB195" s="457"/>
    </row>
    <row r="196" spans="1:28">
      <c r="A196" s="442" t="s">
        <v>571</v>
      </c>
      <c r="B196" s="439"/>
      <c r="C196" s="440">
        <v>188</v>
      </c>
      <c r="D196" s="443"/>
      <c r="E196" s="456"/>
      <c r="F196" s="456"/>
      <c r="G196" s="456"/>
      <c r="H196" s="457"/>
      <c r="I196" s="466"/>
      <c r="J196" s="456"/>
      <c r="K196" s="456"/>
      <c r="L196" s="456"/>
      <c r="M196" s="456"/>
      <c r="N196" s="456"/>
      <c r="O196" s="456"/>
      <c r="P196" s="456"/>
      <c r="Q196" s="456"/>
      <c r="R196" s="456"/>
      <c r="S196" s="456"/>
      <c r="T196" s="456"/>
      <c r="U196" s="456"/>
      <c r="V196" s="456"/>
      <c r="W196" s="456"/>
      <c r="X196" s="456"/>
      <c r="Y196" s="456"/>
      <c r="Z196" s="456"/>
      <c r="AA196" s="456"/>
      <c r="AB196" s="457"/>
    </row>
    <row r="197" spans="1:28">
      <c r="A197" s="442" t="s">
        <v>572</v>
      </c>
      <c r="B197" s="439"/>
      <c r="C197" s="440">
        <v>189</v>
      </c>
      <c r="D197" s="443"/>
      <c r="E197" s="456"/>
      <c r="F197" s="456"/>
      <c r="G197" s="456"/>
      <c r="H197" s="457"/>
      <c r="I197" s="466"/>
      <c r="J197" s="456"/>
      <c r="K197" s="456"/>
      <c r="L197" s="456"/>
      <c r="M197" s="456"/>
      <c r="N197" s="456"/>
      <c r="O197" s="456"/>
      <c r="P197" s="456"/>
      <c r="Q197" s="456"/>
      <c r="R197" s="456"/>
      <c r="S197" s="456"/>
      <c r="T197" s="456"/>
      <c r="U197" s="456"/>
      <c r="V197" s="456"/>
      <c r="W197" s="456"/>
      <c r="X197" s="456"/>
      <c r="Y197" s="456"/>
      <c r="Z197" s="456"/>
      <c r="AA197" s="456"/>
      <c r="AB197" s="457"/>
    </row>
    <row r="198" spans="1:28">
      <c r="A198" s="442" t="s">
        <v>573</v>
      </c>
      <c r="B198" s="439"/>
      <c r="C198" s="440">
        <v>190</v>
      </c>
      <c r="D198" s="443"/>
      <c r="E198" s="456"/>
      <c r="F198" s="456"/>
      <c r="G198" s="456"/>
      <c r="H198" s="457"/>
      <c r="I198" s="466"/>
      <c r="J198" s="456"/>
      <c r="K198" s="456"/>
      <c r="L198" s="456"/>
      <c r="M198" s="456"/>
      <c r="N198" s="456"/>
      <c r="O198" s="456"/>
      <c r="P198" s="456"/>
      <c r="Q198" s="456"/>
      <c r="R198" s="456"/>
      <c r="S198" s="456"/>
      <c r="T198" s="456"/>
      <c r="U198" s="456"/>
      <c r="V198" s="456"/>
      <c r="W198" s="456"/>
      <c r="X198" s="456"/>
      <c r="Y198" s="456"/>
      <c r="Z198" s="456"/>
      <c r="AA198" s="456"/>
      <c r="AB198" s="457"/>
    </row>
    <row r="199" spans="1:28">
      <c r="A199" s="442" t="s">
        <v>574</v>
      </c>
      <c r="B199" s="439"/>
      <c r="C199" s="440">
        <v>191</v>
      </c>
      <c r="D199" s="443"/>
      <c r="E199" s="456"/>
      <c r="F199" s="456"/>
      <c r="G199" s="456"/>
      <c r="H199" s="457"/>
      <c r="I199" s="466"/>
      <c r="J199" s="456"/>
      <c r="K199" s="456"/>
      <c r="L199" s="456"/>
      <c r="M199" s="456"/>
      <c r="N199" s="456"/>
      <c r="O199" s="456"/>
      <c r="P199" s="456"/>
      <c r="Q199" s="456"/>
      <c r="R199" s="456"/>
      <c r="S199" s="456"/>
      <c r="T199" s="456"/>
      <c r="U199" s="456"/>
      <c r="V199" s="456"/>
      <c r="W199" s="456"/>
      <c r="X199" s="456"/>
      <c r="Y199" s="456"/>
      <c r="Z199" s="456"/>
      <c r="AA199" s="456"/>
      <c r="AB199" s="457"/>
    </row>
    <row r="200" spans="1:28">
      <c r="A200" s="442" t="s">
        <v>575</v>
      </c>
      <c r="B200" s="439"/>
      <c r="C200" s="440">
        <v>192</v>
      </c>
      <c r="D200" s="443"/>
      <c r="E200" s="456"/>
      <c r="F200" s="456"/>
      <c r="G200" s="456"/>
      <c r="H200" s="457"/>
      <c r="I200" s="466"/>
      <c r="J200" s="456"/>
      <c r="K200" s="456"/>
      <c r="L200" s="456"/>
      <c r="M200" s="456"/>
      <c r="N200" s="456"/>
      <c r="O200" s="456"/>
      <c r="P200" s="456"/>
      <c r="Q200" s="456"/>
      <c r="R200" s="456"/>
      <c r="S200" s="456"/>
      <c r="T200" s="456"/>
      <c r="U200" s="456"/>
      <c r="V200" s="456"/>
      <c r="W200" s="456"/>
      <c r="X200" s="456"/>
      <c r="Y200" s="456"/>
      <c r="Z200" s="456"/>
      <c r="AA200" s="456"/>
      <c r="AB200" s="457"/>
    </row>
    <row r="201" spans="1:28">
      <c r="A201" s="442" t="s">
        <v>576</v>
      </c>
      <c r="B201" s="439"/>
      <c r="C201" s="440">
        <v>193</v>
      </c>
      <c r="D201" s="443"/>
      <c r="E201" s="456"/>
      <c r="F201" s="456"/>
      <c r="G201" s="456"/>
      <c r="H201" s="457"/>
      <c r="I201" s="466"/>
      <c r="J201" s="456"/>
      <c r="K201" s="456"/>
      <c r="L201" s="456"/>
      <c r="M201" s="456"/>
      <c r="N201" s="456"/>
      <c r="O201" s="456"/>
      <c r="P201" s="456"/>
      <c r="Q201" s="456"/>
      <c r="R201" s="456"/>
      <c r="S201" s="456"/>
      <c r="T201" s="456"/>
      <c r="U201" s="456"/>
      <c r="V201" s="456"/>
      <c r="W201" s="456"/>
      <c r="X201" s="456"/>
      <c r="Y201" s="456"/>
      <c r="Z201" s="456"/>
      <c r="AA201" s="456"/>
      <c r="AB201" s="457"/>
    </row>
    <row r="202" spans="1:28">
      <c r="A202" s="442" t="s">
        <v>577</v>
      </c>
      <c r="B202" s="439"/>
      <c r="C202" s="440">
        <v>194</v>
      </c>
      <c r="D202" s="443"/>
      <c r="E202" s="456"/>
      <c r="F202" s="456"/>
      <c r="G202" s="456"/>
      <c r="H202" s="457"/>
      <c r="I202" s="466"/>
      <c r="J202" s="456"/>
      <c r="K202" s="456"/>
      <c r="L202" s="456"/>
      <c r="M202" s="456"/>
      <c r="N202" s="456"/>
      <c r="O202" s="456"/>
      <c r="P202" s="456"/>
      <c r="Q202" s="456"/>
      <c r="R202" s="456"/>
      <c r="S202" s="456"/>
      <c r="T202" s="456"/>
      <c r="U202" s="456"/>
      <c r="V202" s="456"/>
      <c r="W202" s="456"/>
      <c r="X202" s="456"/>
      <c r="Y202" s="456"/>
      <c r="Z202" s="456"/>
      <c r="AA202" s="456"/>
      <c r="AB202" s="457"/>
    </row>
    <row r="203" spans="1:28">
      <c r="A203" s="442" t="s">
        <v>578</v>
      </c>
      <c r="B203" s="439"/>
      <c r="C203" s="440">
        <v>195</v>
      </c>
      <c r="D203" s="443"/>
      <c r="E203" s="456"/>
      <c r="F203" s="456"/>
      <c r="G203" s="456"/>
      <c r="H203" s="457"/>
      <c r="I203" s="466"/>
      <c r="J203" s="456"/>
      <c r="K203" s="456"/>
      <c r="L203" s="456"/>
      <c r="M203" s="456"/>
      <c r="N203" s="456"/>
      <c r="O203" s="456"/>
      <c r="P203" s="456"/>
      <c r="Q203" s="456"/>
      <c r="R203" s="456"/>
      <c r="S203" s="456"/>
      <c r="T203" s="456"/>
      <c r="U203" s="456"/>
      <c r="V203" s="456"/>
      <c r="W203" s="456"/>
      <c r="X203" s="456"/>
      <c r="Y203" s="456"/>
      <c r="Z203" s="456"/>
      <c r="AA203" s="456"/>
      <c r="AB203" s="457"/>
    </row>
    <row r="204" spans="1:28">
      <c r="A204" s="442" t="s">
        <v>579</v>
      </c>
      <c r="B204" s="439"/>
      <c r="C204" s="440">
        <v>196</v>
      </c>
      <c r="D204" s="443"/>
      <c r="E204" s="456"/>
      <c r="F204" s="456"/>
      <c r="G204" s="456"/>
      <c r="H204" s="457"/>
      <c r="I204" s="466"/>
      <c r="J204" s="456"/>
      <c r="K204" s="456"/>
      <c r="L204" s="456"/>
      <c r="M204" s="456"/>
      <c r="N204" s="456"/>
      <c r="O204" s="456"/>
      <c r="P204" s="456"/>
      <c r="Q204" s="456"/>
      <c r="R204" s="456"/>
      <c r="S204" s="456"/>
      <c r="T204" s="456"/>
      <c r="U204" s="456"/>
      <c r="V204" s="456"/>
      <c r="W204" s="456"/>
      <c r="X204" s="456"/>
      <c r="Y204" s="456"/>
      <c r="Z204" s="456"/>
      <c r="AA204" s="456"/>
      <c r="AB204" s="457"/>
    </row>
    <row r="205" spans="1:28">
      <c r="A205" s="442" t="s">
        <v>580</v>
      </c>
      <c r="B205" s="439"/>
      <c r="C205" s="440">
        <v>197</v>
      </c>
      <c r="D205" s="443"/>
      <c r="E205" s="456"/>
      <c r="F205" s="456"/>
      <c r="G205" s="456"/>
      <c r="H205" s="457"/>
      <c r="I205" s="466"/>
      <c r="J205" s="456"/>
      <c r="K205" s="456"/>
      <c r="L205" s="456"/>
      <c r="M205" s="456"/>
      <c r="N205" s="456"/>
      <c r="O205" s="456"/>
      <c r="P205" s="456"/>
      <c r="Q205" s="456"/>
      <c r="R205" s="456"/>
      <c r="S205" s="456"/>
      <c r="T205" s="456"/>
      <c r="U205" s="456"/>
      <c r="V205" s="456"/>
      <c r="W205" s="456"/>
      <c r="X205" s="456"/>
      <c r="Y205" s="456"/>
      <c r="Z205" s="456"/>
      <c r="AA205" s="456"/>
      <c r="AB205" s="457"/>
    </row>
    <row r="206" spans="1:28">
      <c r="A206" s="442" t="s">
        <v>581</v>
      </c>
      <c r="B206" s="439"/>
      <c r="C206" s="440">
        <v>198</v>
      </c>
      <c r="D206" s="443"/>
      <c r="E206" s="456"/>
      <c r="F206" s="456"/>
      <c r="G206" s="456"/>
      <c r="H206" s="457"/>
      <c r="I206" s="466"/>
      <c r="J206" s="456"/>
      <c r="K206" s="456"/>
      <c r="L206" s="456"/>
      <c r="M206" s="456"/>
      <c r="N206" s="456"/>
      <c r="O206" s="456"/>
      <c r="P206" s="456"/>
      <c r="Q206" s="456"/>
      <c r="R206" s="456"/>
      <c r="S206" s="456"/>
      <c r="T206" s="456"/>
      <c r="U206" s="456"/>
      <c r="V206" s="456"/>
      <c r="W206" s="456"/>
      <c r="X206" s="456"/>
      <c r="Y206" s="456"/>
      <c r="Z206" s="456"/>
      <c r="AA206" s="456"/>
      <c r="AB206" s="457"/>
    </row>
    <row r="207" spans="1:28">
      <c r="A207" s="442" t="s">
        <v>582</v>
      </c>
      <c r="B207" s="439"/>
      <c r="C207" s="440">
        <v>199</v>
      </c>
      <c r="D207" s="443"/>
      <c r="E207" s="456"/>
      <c r="F207" s="456"/>
      <c r="G207" s="456"/>
      <c r="H207" s="457"/>
      <c r="I207" s="466"/>
      <c r="J207" s="456"/>
      <c r="K207" s="456"/>
      <c r="L207" s="456"/>
      <c r="M207" s="456"/>
      <c r="N207" s="456"/>
      <c r="O207" s="456"/>
      <c r="P207" s="456"/>
      <c r="Q207" s="456"/>
      <c r="R207" s="456"/>
      <c r="S207" s="456"/>
      <c r="T207" s="456"/>
      <c r="U207" s="456"/>
      <c r="V207" s="456"/>
      <c r="W207" s="456"/>
      <c r="X207" s="456"/>
      <c r="Y207" s="456"/>
      <c r="Z207" s="456"/>
      <c r="AA207" s="456"/>
      <c r="AB207" s="457"/>
    </row>
    <row r="208" spans="1:28">
      <c r="A208" s="442" t="s">
        <v>583</v>
      </c>
      <c r="B208" s="439"/>
      <c r="C208" s="440">
        <v>200</v>
      </c>
      <c r="D208" s="443"/>
      <c r="E208" s="456"/>
      <c r="F208" s="456"/>
      <c r="G208" s="456"/>
      <c r="H208" s="457"/>
      <c r="I208" s="466"/>
      <c r="J208" s="456"/>
      <c r="K208" s="456"/>
      <c r="L208" s="456"/>
      <c r="M208" s="456"/>
      <c r="N208" s="456"/>
      <c r="O208" s="456"/>
      <c r="P208" s="456"/>
      <c r="Q208" s="456"/>
      <c r="R208" s="456"/>
      <c r="S208" s="456"/>
      <c r="T208" s="456"/>
      <c r="U208" s="456"/>
      <c r="V208" s="456"/>
      <c r="W208" s="456"/>
      <c r="X208" s="456"/>
      <c r="Y208" s="456"/>
      <c r="Z208" s="456"/>
      <c r="AA208" s="456"/>
      <c r="AB208" s="457"/>
    </row>
    <row r="209" spans="1:28">
      <c r="A209" s="442" t="s">
        <v>584</v>
      </c>
      <c r="B209" s="439"/>
      <c r="C209" s="440">
        <v>201</v>
      </c>
      <c r="D209" s="443"/>
      <c r="E209" s="456"/>
      <c r="F209" s="456"/>
      <c r="G209" s="456"/>
      <c r="H209" s="457"/>
      <c r="I209" s="466"/>
      <c r="J209" s="456"/>
      <c r="K209" s="456"/>
      <c r="L209" s="456"/>
      <c r="M209" s="456"/>
      <c r="N209" s="456"/>
      <c r="O209" s="456"/>
      <c r="P209" s="456"/>
      <c r="Q209" s="456"/>
      <c r="R209" s="456"/>
      <c r="S209" s="456"/>
      <c r="T209" s="456"/>
      <c r="U209" s="456"/>
      <c r="V209" s="456"/>
      <c r="W209" s="456"/>
      <c r="X209" s="456"/>
      <c r="Y209" s="456"/>
      <c r="Z209" s="456"/>
      <c r="AA209" s="456"/>
      <c r="AB209" s="457"/>
    </row>
    <row r="210" spans="1:28">
      <c r="A210" s="442" t="s">
        <v>585</v>
      </c>
      <c r="B210" s="439"/>
      <c r="C210" s="440">
        <v>202</v>
      </c>
      <c r="D210" s="443"/>
      <c r="E210" s="456"/>
      <c r="F210" s="456"/>
      <c r="G210" s="456"/>
      <c r="H210" s="457"/>
      <c r="I210" s="466"/>
      <c r="J210" s="456"/>
      <c r="K210" s="456"/>
      <c r="L210" s="456"/>
      <c r="M210" s="456"/>
      <c r="N210" s="456"/>
      <c r="O210" s="456"/>
      <c r="P210" s="456"/>
      <c r="Q210" s="456"/>
      <c r="R210" s="456"/>
      <c r="S210" s="456"/>
      <c r="T210" s="456"/>
      <c r="U210" s="456"/>
      <c r="V210" s="456"/>
      <c r="W210" s="456"/>
      <c r="X210" s="456"/>
      <c r="Y210" s="456"/>
      <c r="Z210" s="456"/>
      <c r="AA210" s="456"/>
      <c r="AB210" s="457"/>
    </row>
    <row r="211" spans="1:28">
      <c r="A211" s="442" t="s">
        <v>586</v>
      </c>
      <c r="B211" s="439"/>
      <c r="C211" s="440">
        <v>203</v>
      </c>
      <c r="D211" s="443"/>
      <c r="E211" s="456"/>
      <c r="F211" s="456"/>
      <c r="G211" s="456"/>
      <c r="H211" s="457"/>
      <c r="I211" s="466"/>
      <c r="J211" s="456"/>
      <c r="K211" s="456"/>
      <c r="L211" s="456"/>
      <c r="M211" s="456"/>
      <c r="N211" s="456"/>
      <c r="O211" s="456"/>
      <c r="P211" s="456"/>
      <c r="Q211" s="456"/>
      <c r="R211" s="456"/>
      <c r="S211" s="456"/>
      <c r="T211" s="456"/>
      <c r="U211" s="456"/>
      <c r="V211" s="456"/>
      <c r="W211" s="456"/>
      <c r="X211" s="456"/>
      <c r="Y211" s="456"/>
      <c r="Z211" s="456"/>
      <c r="AA211" s="456"/>
      <c r="AB211" s="457"/>
    </row>
    <row r="212" spans="1:28">
      <c r="A212" s="442" t="s">
        <v>587</v>
      </c>
      <c r="B212" s="439"/>
      <c r="C212" s="440">
        <v>204</v>
      </c>
      <c r="D212" s="443"/>
      <c r="E212" s="456"/>
      <c r="F212" s="456"/>
      <c r="G212" s="456"/>
      <c r="H212" s="457"/>
      <c r="I212" s="466"/>
      <c r="J212" s="456"/>
      <c r="K212" s="456"/>
      <c r="L212" s="456"/>
      <c r="M212" s="456"/>
      <c r="N212" s="456"/>
      <c r="O212" s="456"/>
      <c r="P212" s="456"/>
      <c r="Q212" s="456"/>
      <c r="R212" s="456"/>
      <c r="S212" s="456"/>
      <c r="T212" s="456"/>
      <c r="U212" s="456"/>
      <c r="V212" s="456"/>
      <c r="W212" s="456"/>
      <c r="X212" s="456"/>
      <c r="Y212" s="456"/>
      <c r="Z212" s="456"/>
      <c r="AA212" s="456"/>
      <c r="AB212" s="457"/>
    </row>
    <row r="213" spans="1:28">
      <c r="A213" s="442" t="s">
        <v>588</v>
      </c>
      <c r="B213" s="439"/>
      <c r="C213" s="440">
        <v>205</v>
      </c>
      <c r="D213" s="443"/>
      <c r="E213" s="456"/>
      <c r="F213" s="456"/>
      <c r="G213" s="456"/>
      <c r="H213" s="457"/>
      <c r="I213" s="466"/>
      <c r="J213" s="456"/>
      <c r="K213" s="456"/>
      <c r="L213" s="456"/>
      <c r="M213" s="456"/>
      <c r="N213" s="456"/>
      <c r="O213" s="456"/>
      <c r="P213" s="456"/>
      <c r="Q213" s="456"/>
      <c r="R213" s="456"/>
      <c r="S213" s="456"/>
      <c r="T213" s="456"/>
      <c r="U213" s="456"/>
      <c r="V213" s="456"/>
      <c r="W213" s="456"/>
      <c r="X213" s="456"/>
      <c r="Y213" s="456"/>
      <c r="Z213" s="456"/>
      <c r="AA213" s="456"/>
      <c r="AB213" s="457"/>
    </row>
    <row r="214" spans="1:28">
      <c r="A214" s="442" t="s">
        <v>589</v>
      </c>
      <c r="B214" s="439"/>
      <c r="C214" s="440">
        <v>206</v>
      </c>
      <c r="D214" s="443"/>
      <c r="E214" s="456"/>
      <c r="F214" s="456"/>
      <c r="G214" s="456"/>
      <c r="H214" s="457"/>
      <c r="I214" s="466"/>
      <c r="J214" s="456"/>
      <c r="K214" s="456"/>
      <c r="L214" s="456"/>
      <c r="M214" s="456"/>
      <c r="N214" s="456"/>
      <c r="O214" s="456"/>
      <c r="P214" s="456"/>
      <c r="Q214" s="456"/>
      <c r="R214" s="456"/>
      <c r="S214" s="456"/>
      <c r="T214" s="456"/>
      <c r="U214" s="456"/>
      <c r="V214" s="456"/>
      <c r="W214" s="456"/>
      <c r="X214" s="456"/>
      <c r="Y214" s="456"/>
      <c r="Z214" s="456"/>
      <c r="AA214" s="456"/>
      <c r="AB214" s="457"/>
    </row>
    <row r="215" spans="1:28">
      <c r="A215" s="442" t="s">
        <v>590</v>
      </c>
      <c r="B215" s="439"/>
      <c r="C215" s="440">
        <v>207</v>
      </c>
      <c r="D215" s="443"/>
      <c r="E215" s="456"/>
      <c r="F215" s="456"/>
      <c r="G215" s="456"/>
      <c r="H215" s="457"/>
      <c r="I215" s="466"/>
      <c r="J215" s="456"/>
      <c r="K215" s="456"/>
      <c r="L215" s="456"/>
      <c r="M215" s="456"/>
      <c r="N215" s="456"/>
      <c r="O215" s="456"/>
      <c r="P215" s="456"/>
      <c r="Q215" s="456"/>
      <c r="R215" s="456"/>
      <c r="S215" s="456"/>
      <c r="T215" s="456"/>
      <c r="U215" s="456"/>
      <c r="V215" s="456"/>
      <c r="W215" s="456"/>
      <c r="X215" s="456"/>
      <c r="Y215" s="456"/>
      <c r="Z215" s="456"/>
      <c r="AA215" s="456"/>
      <c r="AB215" s="457"/>
    </row>
    <row r="216" spans="1:28">
      <c r="A216" s="442" t="s">
        <v>591</v>
      </c>
      <c r="B216" s="439"/>
      <c r="C216" s="440">
        <v>208</v>
      </c>
      <c r="D216" s="443"/>
      <c r="E216" s="456"/>
      <c r="F216" s="456"/>
      <c r="G216" s="456"/>
      <c r="H216" s="457"/>
      <c r="I216" s="466"/>
      <c r="J216" s="456"/>
      <c r="K216" s="456"/>
      <c r="L216" s="456"/>
      <c r="M216" s="456"/>
      <c r="N216" s="456"/>
      <c r="O216" s="456"/>
      <c r="P216" s="456"/>
      <c r="Q216" s="456"/>
      <c r="R216" s="456"/>
      <c r="S216" s="456"/>
      <c r="T216" s="456"/>
      <c r="U216" s="456"/>
      <c r="V216" s="456"/>
      <c r="W216" s="456"/>
      <c r="X216" s="456"/>
      <c r="Y216" s="456"/>
      <c r="Z216" s="456"/>
      <c r="AA216" s="456"/>
      <c r="AB216" s="457"/>
    </row>
    <row r="217" spans="1:28">
      <c r="A217" s="442" t="s">
        <v>592</v>
      </c>
      <c r="B217" s="439"/>
      <c r="C217" s="440">
        <v>209</v>
      </c>
      <c r="D217" s="443"/>
      <c r="E217" s="456"/>
      <c r="F217" s="456"/>
      <c r="G217" s="456"/>
      <c r="H217" s="457"/>
      <c r="I217" s="466"/>
      <c r="J217" s="456"/>
      <c r="K217" s="456"/>
      <c r="L217" s="456"/>
      <c r="M217" s="456"/>
      <c r="N217" s="456"/>
      <c r="O217" s="456"/>
      <c r="P217" s="456"/>
      <c r="Q217" s="456"/>
      <c r="R217" s="456"/>
      <c r="S217" s="456"/>
      <c r="T217" s="456"/>
      <c r="U217" s="456"/>
      <c r="V217" s="456"/>
      <c r="W217" s="456"/>
      <c r="X217" s="456"/>
      <c r="Y217" s="456"/>
      <c r="Z217" s="456"/>
      <c r="AA217" s="456"/>
      <c r="AB217" s="457"/>
    </row>
    <row r="218" spans="1:28">
      <c r="A218" s="442" t="s">
        <v>593</v>
      </c>
      <c r="B218" s="439"/>
      <c r="C218" s="440">
        <v>210</v>
      </c>
      <c r="D218" s="443"/>
      <c r="E218" s="456"/>
      <c r="F218" s="456"/>
      <c r="G218" s="456"/>
      <c r="H218" s="457"/>
      <c r="I218" s="466"/>
      <c r="J218" s="456"/>
      <c r="K218" s="456"/>
      <c r="L218" s="456"/>
      <c r="M218" s="456"/>
      <c r="N218" s="456"/>
      <c r="O218" s="456"/>
      <c r="P218" s="456"/>
      <c r="Q218" s="456"/>
      <c r="R218" s="456"/>
      <c r="S218" s="456"/>
      <c r="T218" s="456"/>
      <c r="U218" s="456"/>
      <c r="V218" s="456"/>
      <c r="W218" s="456"/>
      <c r="X218" s="456"/>
      <c r="Y218" s="456"/>
      <c r="Z218" s="456"/>
      <c r="AA218" s="456"/>
      <c r="AB218" s="457"/>
    </row>
    <row r="219" spans="1:28">
      <c r="A219" s="442" t="s">
        <v>594</v>
      </c>
      <c r="B219" s="439"/>
      <c r="C219" s="440">
        <v>211</v>
      </c>
      <c r="D219" s="443"/>
      <c r="E219" s="456"/>
      <c r="F219" s="456"/>
      <c r="G219" s="456"/>
      <c r="H219" s="457"/>
      <c r="I219" s="466"/>
      <c r="J219" s="456"/>
      <c r="K219" s="456"/>
      <c r="L219" s="456"/>
      <c r="M219" s="456"/>
      <c r="N219" s="456"/>
      <c r="O219" s="456"/>
      <c r="P219" s="456"/>
      <c r="Q219" s="456"/>
      <c r="R219" s="456"/>
      <c r="S219" s="456"/>
      <c r="T219" s="456"/>
      <c r="U219" s="456"/>
      <c r="V219" s="456"/>
      <c r="W219" s="456"/>
      <c r="X219" s="456"/>
      <c r="Y219" s="456"/>
      <c r="Z219" s="456"/>
      <c r="AA219" s="456"/>
      <c r="AB219" s="457"/>
    </row>
    <row r="220" spans="1:28">
      <c r="A220" s="442" t="s">
        <v>595</v>
      </c>
      <c r="B220" s="439"/>
      <c r="C220" s="440">
        <v>212</v>
      </c>
      <c r="D220" s="443"/>
      <c r="E220" s="456"/>
      <c r="F220" s="456"/>
      <c r="G220" s="456"/>
      <c r="H220" s="457"/>
      <c r="I220" s="466"/>
      <c r="J220" s="456"/>
      <c r="K220" s="456"/>
      <c r="L220" s="456"/>
      <c r="M220" s="456"/>
      <c r="N220" s="456"/>
      <c r="O220" s="456"/>
      <c r="P220" s="456"/>
      <c r="Q220" s="456"/>
      <c r="R220" s="456"/>
      <c r="S220" s="456"/>
      <c r="T220" s="456"/>
      <c r="U220" s="456"/>
      <c r="V220" s="456"/>
      <c r="W220" s="456"/>
      <c r="X220" s="456"/>
      <c r="Y220" s="456"/>
      <c r="Z220" s="456"/>
      <c r="AA220" s="456"/>
      <c r="AB220" s="457"/>
    </row>
    <row r="221" spans="1:28">
      <c r="A221" s="442" t="s">
        <v>596</v>
      </c>
      <c r="B221" s="439"/>
      <c r="C221" s="440">
        <v>213</v>
      </c>
      <c r="D221" s="443"/>
      <c r="E221" s="456"/>
      <c r="F221" s="456"/>
      <c r="G221" s="456"/>
      <c r="H221" s="457"/>
      <c r="I221" s="466"/>
      <c r="J221" s="456"/>
      <c r="K221" s="456"/>
      <c r="L221" s="456"/>
      <c r="M221" s="456"/>
      <c r="N221" s="456"/>
      <c r="O221" s="456"/>
      <c r="P221" s="456"/>
      <c r="Q221" s="456"/>
      <c r="R221" s="456"/>
      <c r="S221" s="456"/>
      <c r="T221" s="456"/>
      <c r="U221" s="456"/>
      <c r="V221" s="456"/>
      <c r="W221" s="456"/>
      <c r="X221" s="456"/>
      <c r="Y221" s="456"/>
      <c r="Z221" s="456"/>
      <c r="AA221" s="456"/>
      <c r="AB221" s="457"/>
    </row>
    <row r="222" spans="1:28">
      <c r="A222" s="442" t="s">
        <v>597</v>
      </c>
      <c r="B222" s="439"/>
      <c r="C222" s="440">
        <v>214</v>
      </c>
      <c r="D222" s="443"/>
      <c r="E222" s="456"/>
      <c r="F222" s="456"/>
      <c r="G222" s="456"/>
      <c r="H222" s="457"/>
      <c r="I222" s="466"/>
      <c r="J222" s="456"/>
      <c r="K222" s="456"/>
      <c r="L222" s="456"/>
      <c r="M222" s="456"/>
      <c r="N222" s="456"/>
      <c r="O222" s="456"/>
      <c r="P222" s="456"/>
      <c r="Q222" s="456"/>
      <c r="R222" s="456"/>
      <c r="S222" s="456"/>
      <c r="T222" s="456"/>
      <c r="U222" s="456"/>
      <c r="V222" s="456"/>
      <c r="W222" s="456"/>
      <c r="X222" s="456"/>
      <c r="Y222" s="456"/>
      <c r="Z222" s="456"/>
      <c r="AA222" s="456"/>
      <c r="AB222" s="457"/>
    </row>
    <row r="223" spans="1:28">
      <c r="A223" s="442" t="s">
        <v>598</v>
      </c>
      <c r="B223" s="439"/>
      <c r="C223" s="440">
        <v>215</v>
      </c>
      <c r="D223" s="443"/>
      <c r="E223" s="456"/>
      <c r="F223" s="456"/>
      <c r="G223" s="456"/>
      <c r="H223" s="457"/>
      <c r="I223" s="466"/>
      <c r="J223" s="456"/>
      <c r="K223" s="456"/>
      <c r="L223" s="456"/>
      <c r="M223" s="456"/>
      <c r="N223" s="456"/>
      <c r="O223" s="456"/>
      <c r="P223" s="456"/>
      <c r="Q223" s="456"/>
      <c r="R223" s="456"/>
      <c r="S223" s="456"/>
      <c r="T223" s="456"/>
      <c r="U223" s="456"/>
      <c r="V223" s="456"/>
      <c r="W223" s="456"/>
      <c r="X223" s="456"/>
      <c r="Y223" s="456"/>
      <c r="Z223" s="456"/>
      <c r="AA223" s="456"/>
      <c r="AB223" s="457"/>
    </row>
    <row r="224" spans="1:28">
      <c r="A224" s="442" t="s">
        <v>599</v>
      </c>
      <c r="B224" s="439"/>
      <c r="C224" s="440">
        <v>216</v>
      </c>
      <c r="D224" s="443"/>
      <c r="E224" s="456"/>
      <c r="F224" s="456"/>
      <c r="G224" s="456"/>
      <c r="H224" s="457"/>
      <c r="I224" s="466"/>
      <c r="J224" s="456"/>
      <c r="K224" s="456"/>
      <c r="L224" s="456"/>
      <c r="M224" s="456"/>
      <c r="N224" s="456"/>
      <c r="O224" s="456"/>
      <c r="P224" s="456"/>
      <c r="Q224" s="456"/>
      <c r="R224" s="456"/>
      <c r="S224" s="456"/>
      <c r="T224" s="456"/>
      <c r="U224" s="456"/>
      <c r="V224" s="456"/>
      <c r="W224" s="456"/>
      <c r="X224" s="456"/>
      <c r="Y224" s="456"/>
      <c r="Z224" s="456"/>
      <c r="AA224" s="456"/>
      <c r="AB224" s="457"/>
    </row>
    <row r="225" spans="1:28">
      <c r="A225" s="442" t="s">
        <v>600</v>
      </c>
      <c r="B225" s="439"/>
      <c r="C225" s="440">
        <v>217</v>
      </c>
      <c r="D225" s="443"/>
      <c r="E225" s="456"/>
      <c r="F225" s="456"/>
      <c r="G225" s="456"/>
      <c r="H225" s="457"/>
      <c r="I225" s="466"/>
      <c r="J225" s="456"/>
      <c r="K225" s="456"/>
      <c r="L225" s="456"/>
      <c r="M225" s="456"/>
      <c r="N225" s="456"/>
      <c r="O225" s="456"/>
      <c r="P225" s="456"/>
      <c r="Q225" s="456"/>
      <c r="R225" s="456"/>
      <c r="S225" s="456"/>
      <c r="T225" s="456"/>
      <c r="U225" s="456"/>
      <c r="V225" s="456"/>
      <c r="W225" s="456"/>
      <c r="X225" s="456"/>
      <c r="Y225" s="456"/>
      <c r="Z225" s="456"/>
      <c r="AA225" s="456"/>
      <c r="AB225" s="457"/>
    </row>
    <row r="226" spans="1:28">
      <c r="A226" s="442" t="s">
        <v>601</v>
      </c>
      <c r="B226" s="439"/>
      <c r="C226" s="440">
        <v>218</v>
      </c>
      <c r="D226" s="443"/>
      <c r="E226" s="456"/>
      <c r="F226" s="456"/>
      <c r="G226" s="456"/>
      <c r="H226" s="457"/>
      <c r="I226" s="466"/>
      <c r="J226" s="456"/>
      <c r="K226" s="456"/>
      <c r="L226" s="456"/>
      <c r="M226" s="456"/>
      <c r="N226" s="456"/>
      <c r="O226" s="456"/>
      <c r="P226" s="456"/>
      <c r="Q226" s="456"/>
      <c r="R226" s="456"/>
      <c r="S226" s="456"/>
      <c r="T226" s="456"/>
      <c r="U226" s="456"/>
      <c r="V226" s="456"/>
      <c r="W226" s="456"/>
      <c r="X226" s="456"/>
      <c r="Y226" s="456"/>
      <c r="Z226" s="456"/>
      <c r="AA226" s="456"/>
      <c r="AB226" s="457"/>
    </row>
    <row r="227" spans="1:28">
      <c r="A227" s="442" t="s">
        <v>602</v>
      </c>
      <c r="B227" s="439"/>
      <c r="C227" s="440">
        <v>219</v>
      </c>
      <c r="D227" s="443"/>
      <c r="E227" s="456"/>
      <c r="F227" s="456"/>
      <c r="G227" s="456"/>
      <c r="H227" s="457"/>
      <c r="I227" s="466"/>
      <c r="J227" s="456"/>
      <c r="K227" s="456"/>
      <c r="L227" s="456"/>
      <c r="M227" s="456"/>
      <c r="N227" s="456"/>
      <c r="O227" s="456"/>
      <c r="P227" s="456"/>
      <c r="Q227" s="456"/>
      <c r="R227" s="456"/>
      <c r="S227" s="456"/>
      <c r="T227" s="456"/>
      <c r="U227" s="456"/>
      <c r="V227" s="456"/>
      <c r="W227" s="456"/>
      <c r="X227" s="456"/>
      <c r="Y227" s="456"/>
      <c r="Z227" s="456"/>
      <c r="AA227" s="456"/>
      <c r="AB227" s="457"/>
    </row>
    <row r="228" spans="1:28">
      <c r="A228" s="442" t="s">
        <v>603</v>
      </c>
      <c r="B228" s="439"/>
      <c r="C228" s="440">
        <v>220</v>
      </c>
      <c r="D228" s="443"/>
      <c r="E228" s="456"/>
      <c r="F228" s="456"/>
      <c r="G228" s="456"/>
      <c r="H228" s="457"/>
      <c r="I228" s="466"/>
      <c r="J228" s="456"/>
      <c r="K228" s="456"/>
      <c r="L228" s="456"/>
      <c r="M228" s="456"/>
      <c r="N228" s="456"/>
      <c r="O228" s="456"/>
      <c r="P228" s="456"/>
      <c r="Q228" s="456"/>
      <c r="R228" s="456"/>
      <c r="S228" s="456"/>
      <c r="T228" s="456"/>
      <c r="U228" s="456"/>
      <c r="V228" s="456"/>
      <c r="W228" s="456"/>
      <c r="X228" s="456"/>
      <c r="Y228" s="456"/>
      <c r="Z228" s="456"/>
      <c r="AA228" s="456"/>
      <c r="AB228" s="457"/>
    </row>
    <row r="229" spans="1:28">
      <c r="A229" s="442" t="s">
        <v>604</v>
      </c>
      <c r="B229" s="439"/>
      <c r="C229" s="440">
        <v>221</v>
      </c>
      <c r="D229" s="443"/>
      <c r="E229" s="456"/>
      <c r="F229" s="456"/>
      <c r="G229" s="456"/>
      <c r="H229" s="457"/>
      <c r="I229" s="466"/>
      <c r="J229" s="456"/>
      <c r="K229" s="456"/>
      <c r="L229" s="456"/>
      <c r="M229" s="456"/>
      <c r="N229" s="456"/>
      <c r="O229" s="456"/>
      <c r="P229" s="456"/>
      <c r="Q229" s="456"/>
      <c r="R229" s="456"/>
      <c r="S229" s="456"/>
      <c r="T229" s="456"/>
      <c r="U229" s="456"/>
      <c r="V229" s="456"/>
      <c r="W229" s="456"/>
      <c r="X229" s="456"/>
      <c r="Y229" s="456"/>
      <c r="Z229" s="456"/>
      <c r="AA229" s="456"/>
      <c r="AB229" s="457"/>
    </row>
    <row r="230" spans="1:28">
      <c r="A230" s="442" t="s">
        <v>605</v>
      </c>
      <c r="B230" s="439"/>
      <c r="C230" s="440">
        <v>222</v>
      </c>
      <c r="D230" s="443"/>
      <c r="E230" s="456"/>
      <c r="F230" s="456"/>
      <c r="G230" s="456"/>
      <c r="H230" s="457"/>
      <c r="I230" s="466"/>
      <c r="J230" s="456"/>
      <c r="K230" s="456"/>
      <c r="L230" s="456"/>
      <c r="M230" s="456"/>
      <c r="N230" s="456"/>
      <c r="O230" s="456"/>
      <c r="P230" s="456"/>
      <c r="Q230" s="456"/>
      <c r="R230" s="456"/>
      <c r="S230" s="456"/>
      <c r="T230" s="456"/>
      <c r="U230" s="456"/>
      <c r="V230" s="456"/>
      <c r="W230" s="456"/>
      <c r="X230" s="456"/>
      <c r="Y230" s="456"/>
      <c r="Z230" s="456"/>
      <c r="AA230" s="456"/>
      <c r="AB230" s="457"/>
    </row>
    <row r="231" spans="1:28">
      <c r="A231" s="442" t="s">
        <v>606</v>
      </c>
      <c r="B231" s="439"/>
      <c r="C231" s="440">
        <v>223</v>
      </c>
      <c r="D231" s="443"/>
      <c r="E231" s="456"/>
      <c r="F231" s="456"/>
      <c r="G231" s="456"/>
      <c r="H231" s="457"/>
      <c r="I231" s="466"/>
      <c r="J231" s="456"/>
      <c r="K231" s="456"/>
      <c r="L231" s="456"/>
      <c r="M231" s="456"/>
      <c r="N231" s="456"/>
      <c r="O231" s="456"/>
      <c r="P231" s="456"/>
      <c r="Q231" s="456"/>
      <c r="R231" s="456"/>
      <c r="S231" s="456"/>
      <c r="T231" s="456"/>
      <c r="U231" s="456"/>
      <c r="V231" s="456"/>
      <c r="W231" s="456"/>
      <c r="X231" s="456"/>
      <c r="Y231" s="456"/>
      <c r="Z231" s="456"/>
      <c r="AA231" s="456"/>
      <c r="AB231" s="457"/>
    </row>
    <row r="232" spans="1:28">
      <c r="A232" s="442" t="s">
        <v>607</v>
      </c>
      <c r="B232" s="439"/>
      <c r="C232" s="440">
        <v>224</v>
      </c>
      <c r="D232" s="443"/>
      <c r="E232" s="456"/>
      <c r="F232" s="456"/>
      <c r="G232" s="456"/>
      <c r="H232" s="457"/>
      <c r="I232" s="466"/>
      <c r="J232" s="456"/>
      <c r="K232" s="456"/>
      <c r="L232" s="456"/>
      <c r="M232" s="456"/>
      <c r="N232" s="456"/>
      <c r="O232" s="456"/>
      <c r="P232" s="456"/>
      <c r="Q232" s="456"/>
      <c r="R232" s="456"/>
      <c r="S232" s="456"/>
      <c r="T232" s="456"/>
      <c r="U232" s="456"/>
      <c r="V232" s="456"/>
      <c r="W232" s="456"/>
      <c r="X232" s="456"/>
      <c r="Y232" s="456"/>
      <c r="Z232" s="456"/>
      <c r="AA232" s="456"/>
      <c r="AB232" s="457"/>
    </row>
    <row r="233" spans="1:28">
      <c r="A233" s="442" t="s">
        <v>608</v>
      </c>
      <c r="B233" s="439"/>
      <c r="C233" s="440">
        <v>225</v>
      </c>
      <c r="D233" s="443"/>
      <c r="E233" s="456"/>
      <c r="F233" s="456"/>
      <c r="G233" s="456"/>
      <c r="H233" s="457"/>
      <c r="I233" s="466"/>
      <c r="J233" s="456"/>
      <c r="K233" s="456"/>
      <c r="L233" s="456"/>
      <c r="M233" s="456"/>
      <c r="N233" s="456"/>
      <c r="O233" s="456"/>
      <c r="P233" s="456"/>
      <c r="Q233" s="456"/>
      <c r="R233" s="456"/>
      <c r="S233" s="456"/>
      <c r="T233" s="456"/>
      <c r="U233" s="456"/>
      <c r="V233" s="456"/>
      <c r="W233" s="456"/>
      <c r="X233" s="456"/>
      <c r="Y233" s="456"/>
      <c r="Z233" s="456"/>
      <c r="AA233" s="456"/>
      <c r="AB233" s="457"/>
    </row>
    <row r="234" spans="1:28">
      <c r="A234" s="442" t="s">
        <v>609</v>
      </c>
      <c r="B234" s="439"/>
      <c r="C234" s="440">
        <v>226</v>
      </c>
      <c r="D234" s="443"/>
      <c r="E234" s="456"/>
      <c r="F234" s="456"/>
      <c r="G234" s="456"/>
      <c r="H234" s="457"/>
      <c r="I234" s="466"/>
      <c r="J234" s="456"/>
      <c r="K234" s="456"/>
      <c r="L234" s="456"/>
      <c r="M234" s="456"/>
      <c r="N234" s="456"/>
      <c r="O234" s="456"/>
      <c r="P234" s="456"/>
      <c r="Q234" s="456"/>
      <c r="R234" s="456"/>
      <c r="S234" s="456"/>
      <c r="T234" s="456"/>
      <c r="U234" s="456"/>
      <c r="V234" s="456"/>
      <c r="W234" s="456"/>
      <c r="X234" s="456"/>
      <c r="Y234" s="456"/>
      <c r="Z234" s="456"/>
      <c r="AA234" s="456"/>
      <c r="AB234" s="457"/>
    </row>
    <row r="235" spans="1:28">
      <c r="A235" s="442" t="s">
        <v>610</v>
      </c>
      <c r="B235" s="439"/>
      <c r="C235" s="440">
        <v>227</v>
      </c>
      <c r="D235" s="443"/>
      <c r="E235" s="456"/>
      <c r="F235" s="456"/>
      <c r="G235" s="456"/>
      <c r="H235" s="457"/>
      <c r="I235" s="466"/>
      <c r="J235" s="456"/>
      <c r="K235" s="456"/>
      <c r="L235" s="456"/>
      <c r="M235" s="456"/>
      <c r="N235" s="456"/>
      <c r="O235" s="456"/>
      <c r="P235" s="456"/>
      <c r="Q235" s="456"/>
      <c r="R235" s="456"/>
      <c r="S235" s="456"/>
      <c r="T235" s="456"/>
      <c r="U235" s="456"/>
      <c r="V235" s="456"/>
      <c r="W235" s="456"/>
      <c r="X235" s="456"/>
      <c r="Y235" s="456"/>
      <c r="Z235" s="456"/>
      <c r="AA235" s="456"/>
      <c r="AB235" s="457"/>
    </row>
    <row r="236" spans="1:28">
      <c r="A236" s="442" t="s">
        <v>611</v>
      </c>
      <c r="B236" s="439"/>
      <c r="C236" s="440">
        <v>228</v>
      </c>
      <c r="D236" s="443"/>
      <c r="E236" s="456"/>
      <c r="F236" s="456"/>
      <c r="G236" s="456"/>
      <c r="H236" s="457"/>
      <c r="I236" s="466"/>
      <c r="J236" s="456"/>
      <c r="K236" s="456"/>
      <c r="L236" s="456"/>
      <c r="M236" s="456"/>
      <c r="N236" s="456"/>
      <c r="O236" s="456"/>
      <c r="P236" s="456"/>
      <c r="Q236" s="456"/>
      <c r="R236" s="456"/>
      <c r="S236" s="456"/>
      <c r="T236" s="456"/>
      <c r="U236" s="456"/>
      <c r="V236" s="456"/>
      <c r="W236" s="456"/>
      <c r="X236" s="456"/>
      <c r="Y236" s="456"/>
      <c r="Z236" s="456"/>
      <c r="AA236" s="456"/>
      <c r="AB236" s="457"/>
    </row>
    <row r="237" spans="1:28">
      <c r="A237" s="442" t="s">
        <v>612</v>
      </c>
      <c r="B237" s="439"/>
      <c r="C237" s="440">
        <v>229</v>
      </c>
      <c r="D237" s="443"/>
      <c r="E237" s="456"/>
      <c r="F237" s="456"/>
      <c r="G237" s="456"/>
      <c r="H237" s="457"/>
      <c r="I237" s="466"/>
      <c r="J237" s="456"/>
      <c r="K237" s="456"/>
      <c r="L237" s="456"/>
      <c r="M237" s="456"/>
      <c r="N237" s="456"/>
      <c r="O237" s="456"/>
      <c r="P237" s="456"/>
      <c r="Q237" s="456"/>
      <c r="R237" s="456"/>
      <c r="S237" s="456"/>
      <c r="T237" s="456"/>
      <c r="U237" s="456"/>
      <c r="V237" s="456"/>
      <c r="W237" s="456"/>
      <c r="X237" s="456"/>
      <c r="Y237" s="456"/>
      <c r="Z237" s="456"/>
      <c r="AA237" s="456"/>
      <c r="AB237" s="457"/>
    </row>
    <row r="238" spans="1:28">
      <c r="A238" s="442" t="s">
        <v>613</v>
      </c>
      <c r="B238" s="439"/>
      <c r="C238" s="440">
        <v>230</v>
      </c>
      <c r="D238" s="443"/>
      <c r="E238" s="456"/>
      <c r="F238" s="456"/>
      <c r="G238" s="456"/>
      <c r="H238" s="457"/>
      <c r="I238" s="466"/>
      <c r="J238" s="456"/>
      <c r="K238" s="456"/>
      <c r="L238" s="456"/>
      <c r="M238" s="456"/>
      <c r="N238" s="456"/>
      <c r="O238" s="456"/>
      <c r="P238" s="456"/>
      <c r="Q238" s="456"/>
      <c r="R238" s="456"/>
      <c r="S238" s="456"/>
      <c r="T238" s="456"/>
      <c r="U238" s="456"/>
      <c r="V238" s="456"/>
      <c r="W238" s="456"/>
      <c r="X238" s="456"/>
      <c r="Y238" s="456"/>
      <c r="Z238" s="456"/>
      <c r="AA238" s="456"/>
      <c r="AB238" s="457"/>
    </row>
    <row r="239" spans="1:28">
      <c r="A239" s="442" t="s">
        <v>614</v>
      </c>
      <c r="B239" s="439"/>
      <c r="C239" s="440">
        <v>231</v>
      </c>
      <c r="D239" s="443"/>
      <c r="E239" s="456"/>
      <c r="F239" s="456"/>
      <c r="G239" s="456"/>
      <c r="H239" s="457"/>
      <c r="I239" s="466"/>
      <c r="J239" s="456"/>
      <c r="K239" s="456"/>
      <c r="L239" s="456"/>
      <c r="M239" s="456"/>
      <c r="N239" s="456"/>
      <c r="O239" s="456"/>
      <c r="P239" s="456"/>
      <c r="Q239" s="456"/>
      <c r="R239" s="456"/>
      <c r="S239" s="456"/>
      <c r="T239" s="456"/>
      <c r="U239" s="456"/>
      <c r="V239" s="456"/>
      <c r="W239" s="456"/>
      <c r="X239" s="456"/>
      <c r="Y239" s="456"/>
      <c r="Z239" s="456"/>
      <c r="AA239" s="456"/>
      <c r="AB239" s="457"/>
    </row>
    <row r="240" spans="1:28">
      <c r="A240" s="442" t="s">
        <v>615</v>
      </c>
      <c r="B240" s="439"/>
      <c r="C240" s="440">
        <v>232</v>
      </c>
      <c r="D240" s="443"/>
      <c r="E240" s="456"/>
      <c r="F240" s="456"/>
      <c r="G240" s="456"/>
      <c r="H240" s="457"/>
      <c r="I240" s="466"/>
      <c r="J240" s="456"/>
      <c r="K240" s="456"/>
      <c r="L240" s="456"/>
      <c r="M240" s="456"/>
      <c r="N240" s="456"/>
      <c r="O240" s="456"/>
      <c r="P240" s="456"/>
      <c r="Q240" s="456"/>
      <c r="R240" s="456"/>
      <c r="S240" s="456"/>
      <c r="T240" s="456"/>
      <c r="U240" s="456"/>
      <c r="V240" s="456"/>
      <c r="W240" s="456"/>
      <c r="X240" s="456"/>
      <c r="Y240" s="456"/>
      <c r="Z240" s="456"/>
      <c r="AA240" s="456"/>
      <c r="AB240" s="457"/>
    </row>
    <row r="241" spans="1:28">
      <c r="A241" s="442" t="s">
        <v>616</v>
      </c>
      <c r="B241" s="439"/>
      <c r="C241" s="440">
        <v>233</v>
      </c>
      <c r="D241" s="443"/>
      <c r="E241" s="456"/>
      <c r="F241" s="456"/>
      <c r="G241" s="456"/>
      <c r="H241" s="457"/>
      <c r="I241" s="466"/>
      <c r="J241" s="456"/>
      <c r="K241" s="456"/>
      <c r="L241" s="456"/>
      <c r="M241" s="456"/>
      <c r="N241" s="456"/>
      <c r="O241" s="456"/>
      <c r="P241" s="456"/>
      <c r="Q241" s="456"/>
      <c r="R241" s="456"/>
      <c r="S241" s="456"/>
      <c r="T241" s="456"/>
      <c r="U241" s="456"/>
      <c r="V241" s="456"/>
      <c r="W241" s="456"/>
      <c r="X241" s="456"/>
      <c r="Y241" s="456"/>
      <c r="Z241" s="456"/>
      <c r="AA241" s="456"/>
      <c r="AB241" s="457"/>
    </row>
    <row r="242" spans="1:28">
      <c r="A242" s="442" t="s">
        <v>617</v>
      </c>
      <c r="B242" s="439"/>
      <c r="C242" s="440">
        <v>234</v>
      </c>
      <c r="D242" s="443"/>
      <c r="E242" s="456"/>
      <c r="F242" s="456"/>
      <c r="G242" s="456"/>
      <c r="H242" s="457"/>
      <c r="I242" s="466"/>
      <c r="J242" s="456"/>
      <c r="K242" s="456"/>
      <c r="L242" s="456"/>
      <c r="M242" s="456"/>
      <c r="N242" s="456"/>
      <c r="O242" s="456"/>
      <c r="P242" s="456"/>
      <c r="Q242" s="456"/>
      <c r="R242" s="456"/>
      <c r="S242" s="456"/>
      <c r="T242" s="456"/>
      <c r="U242" s="456"/>
      <c r="V242" s="456"/>
      <c r="W242" s="456"/>
      <c r="X242" s="456"/>
      <c r="Y242" s="456"/>
      <c r="Z242" s="456"/>
      <c r="AA242" s="456"/>
      <c r="AB242" s="457"/>
    </row>
    <row r="243" spans="1:28">
      <c r="A243" s="442" t="s">
        <v>618</v>
      </c>
      <c r="B243" s="439"/>
      <c r="C243" s="440">
        <v>235</v>
      </c>
      <c r="D243" s="443"/>
      <c r="E243" s="456"/>
      <c r="F243" s="456"/>
      <c r="G243" s="456"/>
      <c r="H243" s="457"/>
      <c r="I243" s="466"/>
      <c r="J243" s="456"/>
      <c r="K243" s="456"/>
      <c r="L243" s="456"/>
      <c r="M243" s="456"/>
      <c r="N243" s="456"/>
      <c r="O243" s="456"/>
      <c r="P243" s="456"/>
      <c r="Q243" s="456"/>
      <c r="R243" s="456"/>
      <c r="S243" s="456"/>
      <c r="T243" s="456"/>
      <c r="U243" s="456"/>
      <c r="V243" s="456"/>
      <c r="W243" s="456"/>
      <c r="X243" s="456"/>
      <c r="Y243" s="456"/>
      <c r="Z243" s="456"/>
      <c r="AA243" s="456"/>
      <c r="AB243" s="457"/>
    </row>
    <row r="244" spans="1:28">
      <c r="A244" s="442" t="s">
        <v>619</v>
      </c>
      <c r="B244" s="439"/>
      <c r="C244" s="440">
        <v>236</v>
      </c>
      <c r="D244" s="443"/>
      <c r="E244" s="456"/>
      <c r="F244" s="456"/>
      <c r="G244" s="456"/>
      <c r="H244" s="457"/>
      <c r="I244" s="466"/>
      <c r="J244" s="456"/>
      <c r="K244" s="456"/>
      <c r="L244" s="456"/>
      <c r="M244" s="456"/>
      <c r="N244" s="456"/>
      <c r="O244" s="456"/>
      <c r="P244" s="456"/>
      <c r="Q244" s="456"/>
      <c r="R244" s="456"/>
      <c r="S244" s="456"/>
      <c r="T244" s="456"/>
      <c r="U244" s="456"/>
      <c r="V244" s="456"/>
      <c r="W244" s="456"/>
      <c r="X244" s="456"/>
      <c r="Y244" s="456"/>
      <c r="Z244" s="456"/>
      <c r="AA244" s="456"/>
      <c r="AB244" s="457"/>
    </row>
    <row r="245" spans="1:28">
      <c r="A245" s="442" t="s">
        <v>620</v>
      </c>
      <c r="B245" s="439"/>
      <c r="C245" s="440">
        <v>237</v>
      </c>
      <c r="D245" s="443"/>
      <c r="E245" s="456"/>
      <c r="F245" s="456"/>
      <c r="G245" s="456"/>
      <c r="H245" s="457"/>
      <c r="I245" s="466"/>
      <c r="J245" s="456"/>
      <c r="K245" s="456"/>
      <c r="L245" s="456"/>
      <c r="M245" s="456"/>
      <c r="N245" s="456"/>
      <c r="O245" s="456"/>
      <c r="P245" s="456"/>
      <c r="Q245" s="456"/>
      <c r="R245" s="456"/>
      <c r="S245" s="456"/>
      <c r="T245" s="456"/>
      <c r="U245" s="456"/>
      <c r="V245" s="456"/>
      <c r="W245" s="456"/>
      <c r="X245" s="456"/>
      <c r="Y245" s="456"/>
      <c r="Z245" s="456"/>
      <c r="AA245" s="456"/>
      <c r="AB245" s="457"/>
    </row>
    <row r="246" spans="1:28">
      <c r="A246" s="442" t="s">
        <v>621</v>
      </c>
      <c r="B246" s="439"/>
      <c r="C246" s="440">
        <v>238</v>
      </c>
      <c r="D246" s="443"/>
      <c r="E246" s="456"/>
      <c r="F246" s="456"/>
      <c r="G246" s="456"/>
      <c r="H246" s="457"/>
      <c r="I246" s="466"/>
      <c r="J246" s="456"/>
      <c r="K246" s="456"/>
      <c r="L246" s="456"/>
      <c r="M246" s="456"/>
      <c r="N246" s="456"/>
      <c r="O246" s="456"/>
      <c r="P246" s="456"/>
      <c r="Q246" s="456"/>
      <c r="R246" s="456"/>
      <c r="S246" s="456"/>
      <c r="T246" s="456"/>
      <c r="U246" s="456"/>
      <c r="V246" s="456"/>
      <c r="W246" s="456"/>
      <c r="X246" s="456"/>
      <c r="Y246" s="456"/>
      <c r="Z246" s="456"/>
      <c r="AA246" s="456"/>
      <c r="AB246" s="457"/>
    </row>
    <row r="247" spans="1:28">
      <c r="A247" s="442" t="s">
        <v>622</v>
      </c>
      <c r="B247" s="439"/>
      <c r="C247" s="440">
        <v>239</v>
      </c>
      <c r="D247" s="443"/>
      <c r="E247" s="456"/>
      <c r="F247" s="456"/>
      <c r="G247" s="456"/>
      <c r="H247" s="457"/>
      <c r="I247" s="466"/>
      <c r="J247" s="456"/>
      <c r="K247" s="456"/>
      <c r="L247" s="456"/>
      <c r="M247" s="456"/>
      <c r="N247" s="456"/>
      <c r="O247" s="456"/>
      <c r="P247" s="456"/>
      <c r="Q247" s="456"/>
      <c r="R247" s="456"/>
      <c r="S247" s="456"/>
      <c r="T247" s="456"/>
      <c r="U247" s="456"/>
      <c r="V247" s="456"/>
      <c r="W247" s="456"/>
      <c r="X247" s="456"/>
      <c r="Y247" s="456"/>
      <c r="Z247" s="456"/>
      <c r="AA247" s="456"/>
      <c r="AB247" s="457"/>
    </row>
    <row r="248" spans="1:28">
      <c r="A248" s="442" t="s">
        <v>623</v>
      </c>
      <c r="B248" s="439"/>
      <c r="C248" s="440">
        <v>240</v>
      </c>
      <c r="D248" s="443"/>
      <c r="E248" s="456"/>
      <c r="F248" s="456"/>
      <c r="G248" s="456"/>
      <c r="H248" s="457"/>
      <c r="I248" s="466"/>
      <c r="J248" s="456"/>
      <c r="K248" s="456"/>
      <c r="L248" s="456"/>
      <c r="M248" s="456"/>
      <c r="N248" s="456"/>
      <c r="O248" s="456"/>
      <c r="P248" s="456"/>
      <c r="Q248" s="456"/>
      <c r="R248" s="456"/>
      <c r="S248" s="456"/>
      <c r="T248" s="456"/>
      <c r="U248" s="456"/>
      <c r="V248" s="456"/>
      <c r="W248" s="456"/>
      <c r="X248" s="456"/>
      <c r="Y248" s="456"/>
      <c r="Z248" s="456"/>
      <c r="AA248" s="456"/>
      <c r="AB248" s="457"/>
    </row>
    <row r="249" spans="1:28">
      <c r="A249" s="442" t="s">
        <v>624</v>
      </c>
      <c r="B249" s="439"/>
      <c r="C249" s="440">
        <v>241</v>
      </c>
      <c r="D249" s="443"/>
      <c r="E249" s="456"/>
      <c r="F249" s="456"/>
      <c r="G249" s="456"/>
      <c r="H249" s="457"/>
      <c r="I249" s="466"/>
      <c r="J249" s="456"/>
      <c r="K249" s="456"/>
      <c r="L249" s="456"/>
      <c r="M249" s="456"/>
      <c r="N249" s="456"/>
      <c r="O249" s="456"/>
      <c r="P249" s="456"/>
      <c r="Q249" s="456"/>
      <c r="R249" s="456"/>
      <c r="S249" s="456"/>
      <c r="T249" s="456"/>
      <c r="U249" s="456"/>
      <c r="V249" s="456"/>
      <c r="W249" s="456"/>
      <c r="X249" s="456"/>
      <c r="Y249" s="456"/>
      <c r="Z249" s="456"/>
      <c r="AA249" s="456"/>
      <c r="AB249" s="457"/>
    </row>
    <row r="250" spans="1:28">
      <c r="A250" s="442" t="s">
        <v>625</v>
      </c>
      <c r="B250" s="439"/>
      <c r="C250" s="440">
        <v>242</v>
      </c>
      <c r="D250" s="443"/>
      <c r="E250" s="456"/>
      <c r="F250" s="456"/>
      <c r="G250" s="456"/>
      <c r="H250" s="457"/>
      <c r="I250" s="466"/>
      <c r="J250" s="456"/>
      <c r="K250" s="456"/>
      <c r="L250" s="456"/>
      <c r="M250" s="456"/>
      <c r="N250" s="456"/>
      <c r="O250" s="456"/>
      <c r="P250" s="456"/>
      <c r="Q250" s="456"/>
      <c r="R250" s="456"/>
      <c r="S250" s="456"/>
      <c r="T250" s="456"/>
      <c r="U250" s="456"/>
      <c r="V250" s="456"/>
      <c r="W250" s="456"/>
      <c r="X250" s="456"/>
      <c r="Y250" s="456"/>
      <c r="Z250" s="456"/>
      <c r="AA250" s="456"/>
      <c r="AB250" s="457"/>
    </row>
    <row r="251" spans="1:28">
      <c r="A251" s="442" t="s">
        <v>626</v>
      </c>
      <c r="B251" s="439"/>
      <c r="C251" s="440">
        <v>243</v>
      </c>
      <c r="D251" s="443"/>
      <c r="E251" s="456"/>
      <c r="F251" s="456"/>
      <c r="G251" s="456"/>
      <c r="H251" s="457"/>
      <c r="I251" s="466"/>
      <c r="J251" s="456"/>
      <c r="K251" s="456"/>
      <c r="L251" s="456"/>
      <c r="M251" s="456"/>
      <c r="N251" s="456"/>
      <c r="O251" s="456"/>
      <c r="P251" s="456"/>
      <c r="Q251" s="456"/>
      <c r="R251" s="456"/>
      <c r="S251" s="456"/>
      <c r="T251" s="456"/>
      <c r="U251" s="456"/>
      <c r="V251" s="456"/>
      <c r="W251" s="456"/>
      <c r="X251" s="456"/>
      <c r="Y251" s="456"/>
      <c r="Z251" s="456"/>
      <c r="AA251" s="456"/>
      <c r="AB251" s="457"/>
    </row>
    <row r="252" spans="1:28">
      <c r="A252" s="442" t="s">
        <v>627</v>
      </c>
      <c r="B252" s="439"/>
      <c r="C252" s="440">
        <v>244</v>
      </c>
      <c r="D252" s="443"/>
      <c r="E252" s="456"/>
      <c r="F252" s="456"/>
      <c r="G252" s="456"/>
      <c r="H252" s="457"/>
      <c r="I252" s="466"/>
      <c r="J252" s="456"/>
      <c r="K252" s="456"/>
      <c r="L252" s="456"/>
      <c r="M252" s="456"/>
      <c r="N252" s="456"/>
      <c r="O252" s="456"/>
      <c r="P252" s="456"/>
      <c r="Q252" s="456"/>
      <c r="R252" s="456"/>
      <c r="S252" s="456"/>
      <c r="T252" s="456"/>
      <c r="U252" s="456"/>
      <c r="V252" s="456"/>
      <c r="W252" s="456"/>
      <c r="X252" s="456"/>
      <c r="Y252" s="456"/>
      <c r="Z252" s="456"/>
      <c r="AA252" s="456"/>
      <c r="AB252" s="457"/>
    </row>
    <row r="253" spans="1:28">
      <c r="A253" s="442" t="s">
        <v>628</v>
      </c>
      <c r="B253" s="439"/>
      <c r="C253" s="440">
        <v>245</v>
      </c>
      <c r="D253" s="443"/>
      <c r="E253" s="456"/>
      <c r="F253" s="456"/>
      <c r="G253" s="456"/>
      <c r="H253" s="457"/>
      <c r="I253" s="466"/>
      <c r="J253" s="456"/>
      <c r="K253" s="456"/>
      <c r="L253" s="456"/>
      <c r="M253" s="456"/>
      <c r="N253" s="456"/>
      <c r="O253" s="456"/>
      <c r="P253" s="456"/>
      <c r="Q253" s="456"/>
      <c r="R253" s="456"/>
      <c r="S253" s="456"/>
      <c r="T253" s="456"/>
      <c r="U253" s="456"/>
      <c r="V253" s="456"/>
      <c r="W253" s="456"/>
      <c r="X253" s="456"/>
      <c r="Y253" s="456"/>
      <c r="Z253" s="456"/>
      <c r="AA253" s="456"/>
      <c r="AB253" s="457"/>
    </row>
    <row r="254" spans="1:28">
      <c r="A254" s="442" t="s">
        <v>629</v>
      </c>
      <c r="B254" s="439"/>
      <c r="C254" s="440">
        <v>246</v>
      </c>
      <c r="D254" s="443"/>
      <c r="E254" s="456"/>
      <c r="F254" s="456"/>
      <c r="G254" s="456"/>
      <c r="H254" s="457"/>
      <c r="I254" s="466"/>
      <c r="J254" s="456"/>
      <c r="K254" s="456"/>
      <c r="L254" s="456"/>
      <c r="M254" s="456"/>
      <c r="N254" s="456"/>
      <c r="O254" s="456"/>
      <c r="P254" s="456"/>
      <c r="Q254" s="456"/>
      <c r="R254" s="456"/>
      <c r="S254" s="456"/>
      <c r="T254" s="456"/>
      <c r="U254" s="456"/>
      <c r="V254" s="456"/>
      <c r="W254" s="456"/>
      <c r="X254" s="456"/>
      <c r="Y254" s="456"/>
      <c r="Z254" s="456"/>
      <c r="AA254" s="456"/>
      <c r="AB254" s="457"/>
    </row>
    <row r="255" spans="1:28">
      <c r="A255" s="442" t="s">
        <v>630</v>
      </c>
      <c r="B255" s="439"/>
      <c r="C255" s="440">
        <v>247</v>
      </c>
      <c r="D255" s="443"/>
      <c r="E255" s="456"/>
      <c r="F255" s="456"/>
      <c r="G255" s="456"/>
      <c r="H255" s="457"/>
      <c r="I255" s="466"/>
      <c r="J255" s="456"/>
      <c r="K255" s="456"/>
      <c r="L255" s="456"/>
      <c r="M255" s="456"/>
      <c r="N255" s="456"/>
      <c r="O255" s="456"/>
      <c r="P255" s="456"/>
      <c r="Q255" s="456"/>
      <c r="R255" s="456"/>
      <c r="S255" s="456"/>
      <c r="T255" s="456"/>
      <c r="U255" s="456"/>
      <c r="V255" s="456"/>
      <c r="W255" s="456"/>
      <c r="X255" s="456"/>
      <c r="Y255" s="456"/>
      <c r="Z255" s="456"/>
      <c r="AA255" s="456"/>
      <c r="AB255" s="457"/>
    </row>
    <row r="256" spans="1:28">
      <c r="A256" s="442" t="s">
        <v>631</v>
      </c>
      <c r="B256" s="439"/>
      <c r="C256" s="440">
        <v>248</v>
      </c>
      <c r="D256" s="443"/>
      <c r="E256" s="456"/>
      <c r="F256" s="456"/>
      <c r="G256" s="456"/>
      <c r="H256" s="457"/>
      <c r="I256" s="466"/>
      <c r="J256" s="456"/>
      <c r="K256" s="456"/>
      <c r="L256" s="456"/>
      <c r="M256" s="456"/>
      <c r="N256" s="456"/>
      <c r="O256" s="456"/>
      <c r="P256" s="456"/>
      <c r="Q256" s="456"/>
      <c r="R256" s="456"/>
      <c r="S256" s="456"/>
      <c r="T256" s="456"/>
      <c r="U256" s="456"/>
      <c r="V256" s="456"/>
      <c r="W256" s="456"/>
      <c r="X256" s="456"/>
      <c r="Y256" s="456"/>
      <c r="Z256" s="456"/>
      <c r="AA256" s="456"/>
      <c r="AB256" s="457"/>
    </row>
    <row r="257" spans="1:28">
      <c r="A257" s="442" t="s">
        <v>632</v>
      </c>
      <c r="B257" s="439"/>
      <c r="C257" s="440">
        <v>249</v>
      </c>
      <c r="D257" s="443"/>
      <c r="E257" s="456"/>
      <c r="F257" s="456"/>
      <c r="G257" s="456"/>
      <c r="H257" s="457"/>
      <c r="I257" s="466"/>
      <c r="J257" s="456"/>
      <c r="K257" s="456"/>
      <c r="L257" s="456"/>
      <c r="M257" s="456"/>
      <c r="N257" s="456"/>
      <c r="O257" s="456"/>
      <c r="P257" s="456"/>
      <c r="Q257" s="456"/>
      <c r="R257" s="456"/>
      <c r="S257" s="456"/>
      <c r="T257" s="456"/>
      <c r="U257" s="456"/>
      <c r="V257" s="456"/>
      <c r="W257" s="456"/>
      <c r="X257" s="456"/>
      <c r="Y257" s="456"/>
      <c r="Z257" s="456"/>
      <c r="AA257" s="456"/>
      <c r="AB257" s="457"/>
    </row>
    <row r="258" spans="1:28">
      <c r="A258" s="442" t="s">
        <v>633</v>
      </c>
      <c r="B258" s="439"/>
      <c r="C258" s="440">
        <v>250</v>
      </c>
      <c r="D258" s="443"/>
      <c r="E258" s="456"/>
      <c r="F258" s="456"/>
      <c r="G258" s="456"/>
      <c r="H258" s="457"/>
      <c r="I258" s="466"/>
      <c r="J258" s="456"/>
      <c r="K258" s="456"/>
      <c r="L258" s="456"/>
      <c r="M258" s="456"/>
      <c r="N258" s="456"/>
      <c r="O258" s="456"/>
      <c r="P258" s="456"/>
      <c r="Q258" s="456"/>
      <c r="R258" s="456"/>
      <c r="S258" s="456"/>
      <c r="T258" s="456"/>
      <c r="U258" s="456"/>
      <c r="V258" s="456"/>
      <c r="W258" s="456"/>
      <c r="X258" s="456"/>
      <c r="Y258" s="456"/>
      <c r="Z258" s="456"/>
      <c r="AA258" s="456"/>
      <c r="AB258" s="457"/>
    </row>
    <row r="259" spans="1:28">
      <c r="A259" s="442" t="s">
        <v>634</v>
      </c>
      <c r="B259" s="439"/>
      <c r="C259" s="440">
        <v>251</v>
      </c>
      <c r="D259" s="443"/>
      <c r="E259" s="456"/>
      <c r="F259" s="456"/>
      <c r="G259" s="456"/>
      <c r="H259" s="457"/>
      <c r="I259" s="466"/>
      <c r="J259" s="456"/>
      <c r="K259" s="456"/>
      <c r="L259" s="456"/>
      <c r="M259" s="456"/>
      <c r="N259" s="456"/>
      <c r="O259" s="456"/>
      <c r="P259" s="456"/>
      <c r="Q259" s="456"/>
      <c r="R259" s="456"/>
      <c r="S259" s="456"/>
      <c r="T259" s="456"/>
      <c r="U259" s="456"/>
      <c r="V259" s="456"/>
      <c r="W259" s="456"/>
      <c r="X259" s="456"/>
      <c r="Y259" s="456"/>
      <c r="Z259" s="456"/>
      <c r="AA259" s="456"/>
      <c r="AB259" s="457"/>
    </row>
    <row r="260" spans="1:28" ht="15.75" thickBot="1">
      <c r="A260" s="444" t="s">
        <v>385</v>
      </c>
      <c r="B260" s="445"/>
      <c r="C260" s="446">
        <v>378</v>
      </c>
      <c r="D260" s="447"/>
      <c r="E260" s="458"/>
      <c r="F260" s="458"/>
      <c r="G260" s="458"/>
      <c r="H260" s="459"/>
      <c r="I260" s="467"/>
      <c r="J260" s="458"/>
      <c r="K260" s="458"/>
      <c r="L260" s="458"/>
      <c r="M260" s="458"/>
      <c r="N260" s="458"/>
      <c r="O260" s="458"/>
      <c r="P260" s="458"/>
      <c r="Q260" s="458"/>
      <c r="R260" s="458"/>
      <c r="S260" s="458"/>
      <c r="T260" s="458"/>
      <c r="U260" s="458"/>
      <c r="V260" s="458"/>
      <c r="W260" s="458"/>
      <c r="X260" s="458"/>
      <c r="Y260" s="458"/>
      <c r="Z260" s="458"/>
      <c r="AA260" s="458"/>
      <c r="AB260" s="459"/>
    </row>
    <row r="261" spans="1:28" ht="16.5" thickTop="1" thickBot="1">
      <c r="A261" s="448" t="s">
        <v>386</v>
      </c>
      <c r="B261" s="449"/>
      <c r="C261" s="450">
        <v>34</v>
      </c>
      <c r="D261" s="451">
        <f t="shared" ref="D261:AB261" si="3">SUM(D9,D31,D35)</f>
        <v>0</v>
      </c>
      <c r="E261" s="460">
        <f t="shared" si="3"/>
        <v>0</v>
      </c>
      <c r="F261" s="460">
        <f t="shared" si="3"/>
        <v>0</v>
      </c>
      <c r="G261" s="460">
        <f t="shared" si="3"/>
        <v>0</v>
      </c>
      <c r="H261" s="461">
        <f t="shared" si="3"/>
        <v>0</v>
      </c>
      <c r="I261" s="468">
        <f t="shared" si="3"/>
        <v>0</v>
      </c>
      <c r="J261" s="460">
        <f t="shared" si="3"/>
        <v>0</v>
      </c>
      <c r="K261" s="460">
        <f t="shared" si="3"/>
        <v>0</v>
      </c>
      <c r="L261" s="460">
        <f t="shared" si="3"/>
        <v>0</v>
      </c>
      <c r="M261" s="460">
        <f t="shared" si="3"/>
        <v>0</v>
      </c>
      <c r="N261" s="460">
        <f t="shared" si="3"/>
        <v>0</v>
      </c>
      <c r="O261" s="460">
        <f t="shared" si="3"/>
        <v>0</v>
      </c>
      <c r="P261" s="460">
        <f t="shared" si="3"/>
        <v>0</v>
      </c>
      <c r="Q261" s="460">
        <f t="shared" si="3"/>
        <v>0</v>
      </c>
      <c r="R261" s="460">
        <f t="shared" si="3"/>
        <v>0</v>
      </c>
      <c r="S261" s="460">
        <f t="shared" si="3"/>
        <v>0</v>
      </c>
      <c r="T261" s="460">
        <f t="shared" si="3"/>
        <v>0</v>
      </c>
      <c r="U261" s="460">
        <f t="shared" si="3"/>
        <v>0</v>
      </c>
      <c r="V261" s="460">
        <f t="shared" si="3"/>
        <v>0</v>
      </c>
      <c r="W261" s="460">
        <f t="shared" si="3"/>
        <v>0</v>
      </c>
      <c r="X261" s="460">
        <f t="shared" si="3"/>
        <v>0</v>
      </c>
      <c r="Y261" s="460">
        <f t="shared" si="3"/>
        <v>0</v>
      </c>
      <c r="Z261" s="460">
        <f t="shared" si="3"/>
        <v>0</v>
      </c>
      <c r="AA261" s="460">
        <f t="shared" si="3"/>
        <v>0</v>
      </c>
      <c r="AB261" s="461">
        <f t="shared" si="3"/>
        <v>0</v>
      </c>
    </row>
    <row r="262" spans="1:28" ht="15.75" thickTop="1"/>
  </sheetData>
  <mergeCells count="27">
    <mergeCell ref="O5:O6"/>
    <mergeCell ref="D4:H4"/>
    <mergeCell ref="I4:AB4"/>
    <mergeCell ref="D5:D6"/>
    <mergeCell ref="E5:E6"/>
    <mergeCell ref="F5:F6"/>
    <mergeCell ref="G5:G6"/>
    <mergeCell ref="H5:H6"/>
    <mergeCell ref="I5:I6"/>
    <mergeCell ref="J5:J6"/>
    <mergeCell ref="K5:K6"/>
    <mergeCell ref="L5:L6"/>
    <mergeCell ref="M5:M6"/>
    <mergeCell ref="N5:N6"/>
    <mergeCell ref="P5:P6"/>
    <mergeCell ref="Q5:Q6"/>
    <mergeCell ref="R5:R6"/>
    <mergeCell ref="S5:S6"/>
    <mergeCell ref="T5:T6"/>
    <mergeCell ref="AB5:AB6"/>
    <mergeCell ref="V5:V6"/>
    <mergeCell ref="W5:W6"/>
    <mergeCell ref="X5:X6"/>
    <mergeCell ref="Y5:Y6"/>
    <mergeCell ref="Z5:Z6"/>
    <mergeCell ref="AA5:AA6"/>
    <mergeCell ref="U5:U6"/>
  </mergeCells>
  <phoneticPr fontId="2"/>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Units!$B$4:$B$8</xm:f>
          </x14:formula1>
          <xm:sqref>D7:AB7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40"/>
  <sheetViews>
    <sheetView zoomScale="80" zoomScaleNormal="80" workbookViewId="0">
      <pane xSplit="2" ySplit="8" topLeftCell="G9" activePane="bottomRight" state="frozen"/>
      <selection pane="topRight" activeCell="C1" sqref="C1"/>
      <selection pane="bottomLeft" activeCell="A9" sqref="A9"/>
      <selection pane="bottomRight" activeCell="A26" sqref="A26"/>
    </sheetView>
  </sheetViews>
  <sheetFormatPr defaultColWidth="9" defaultRowHeight="13.5"/>
  <cols>
    <col min="1" max="1" width="40.5" customWidth="1"/>
    <col min="2" max="2" width="3.5" customWidth="1"/>
    <col min="3" max="25" width="12.625" customWidth="1"/>
    <col min="26" max="26" width="3.625" customWidth="1"/>
    <col min="27" max="28" width="12.625" customWidth="1"/>
  </cols>
  <sheetData>
    <row r="1" spans="1:28" ht="24" customHeight="1">
      <c r="A1" s="122" t="s">
        <v>169</v>
      </c>
      <c r="B1" s="119"/>
      <c r="C1" s="119"/>
      <c r="D1" s="119"/>
      <c r="E1" s="119"/>
      <c r="F1" s="119"/>
      <c r="G1" s="119"/>
      <c r="H1" s="119"/>
      <c r="I1" s="119"/>
      <c r="J1" s="119"/>
      <c r="K1" s="119"/>
      <c r="L1" s="119"/>
      <c r="M1" s="119"/>
      <c r="N1" s="119"/>
      <c r="O1" s="119"/>
      <c r="Q1" s="120"/>
      <c r="R1" s="120"/>
      <c r="S1" s="120"/>
      <c r="T1" s="120"/>
      <c r="U1" s="120"/>
      <c r="V1" s="120"/>
      <c r="W1" s="120"/>
      <c r="X1" s="120"/>
      <c r="Z1" s="119"/>
      <c r="AA1" s="119"/>
      <c r="AB1" s="120" t="s">
        <v>32</v>
      </c>
    </row>
    <row r="2" spans="1:28" ht="25.5">
      <c r="A2" s="122" t="s">
        <v>259</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row>
    <row r="3" spans="1:28" ht="14.25" customHeight="1" thickBot="1">
      <c r="A3" s="123"/>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row>
    <row r="4" spans="1:28" ht="18" customHeight="1" thickTop="1">
      <c r="A4" s="2"/>
      <c r="B4" s="40"/>
      <c r="C4" s="501" t="s">
        <v>164</v>
      </c>
      <c r="D4" s="499" t="s">
        <v>165</v>
      </c>
      <c r="E4" s="499" t="s">
        <v>163</v>
      </c>
      <c r="F4" s="499" t="s">
        <v>197</v>
      </c>
      <c r="G4" s="503" t="s">
        <v>167</v>
      </c>
      <c r="H4" s="505" t="s">
        <v>183</v>
      </c>
      <c r="I4" s="497" t="s">
        <v>14</v>
      </c>
      <c r="J4" s="497" t="s">
        <v>15</v>
      </c>
      <c r="K4" s="497" t="s">
        <v>16</v>
      </c>
      <c r="L4" s="499" t="s">
        <v>184</v>
      </c>
      <c r="M4" s="499" t="s">
        <v>185</v>
      </c>
      <c r="N4" s="499" t="s">
        <v>186</v>
      </c>
      <c r="O4" s="499" t="s">
        <v>187</v>
      </c>
      <c r="P4" s="499" t="s">
        <v>188</v>
      </c>
      <c r="Q4" s="499" t="s">
        <v>194</v>
      </c>
      <c r="R4" s="499" t="s">
        <v>189</v>
      </c>
      <c r="S4" s="499" t="s">
        <v>190</v>
      </c>
      <c r="T4" s="497" t="s">
        <v>17</v>
      </c>
      <c r="U4" s="497" t="s">
        <v>18</v>
      </c>
      <c r="V4" s="499" t="s">
        <v>191</v>
      </c>
      <c r="W4" s="499" t="s">
        <v>192</v>
      </c>
      <c r="X4" s="499" t="s">
        <v>193</v>
      </c>
      <c r="Y4" s="503" t="s">
        <v>229</v>
      </c>
      <c r="Z4" s="41"/>
      <c r="AA4" s="508" t="s">
        <v>228</v>
      </c>
      <c r="AB4" s="509"/>
    </row>
    <row r="5" spans="1:28" ht="15">
      <c r="A5" s="2"/>
      <c r="B5" s="40"/>
      <c r="C5" s="502"/>
      <c r="D5" s="500"/>
      <c r="E5" s="500"/>
      <c r="F5" s="500"/>
      <c r="G5" s="504"/>
      <c r="H5" s="506"/>
      <c r="I5" s="498"/>
      <c r="J5" s="498"/>
      <c r="K5" s="498"/>
      <c r="L5" s="500"/>
      <c r="M5" s="500"/>
      <c r="N5" s="500"/>
      <c r="O5" s="500"/>
      <c r="P5" s="500"/>
      <c r="Q5" s="500"/>
      <c r="R5" s="500"/>
      <c r="S5" s="500"/>
      <c r="T5" s="498"/>
      <c r="U5" s="498"/>
      <c r="V5" s="500"/>
      <c r="W5" s="500"/>
      <c r="X5" s="500"/>
      <c r="Y5" s="507"/>
      <c r="Z5" s="41"/>
      <c r="AA5" s="510"/>
      <c r="AB5" s="511"/>
    </row>
    <row r="6" spans="1:28" ht="15">
      <c r="A6" s="2"/>
      <c r="B6" s="40"/>
      <c r="C6" s="502"/>
      <c r="D6" s="500"/>
      <c r="E6" s="500"/>
      <c r="F6" s="500"/>
      <c r="G6" s="504"/>
      <c r="H6" s="506"/>
      <c r="I6" s="498"/>
      <c r="J6" s="498"/>
      <c r="K6" s="498"/>
      <c r="L6" s="500"/>
      <c r="M6" s="500"/>
      <c r="N6" s="500"/>
      <c r="O6" s="500"/>
      <c r="P6" s="500"/>
      <c r="Q6" s="500"/>
      <c r="R6" s="500"/>
      <c r="S6" s="500"/>
      <c r="T6" s="498"/>
      <c r="U6" s="498"/>
      <c r="V6" s="500"/>
      <c r="W6" s="500"/>
      <c r="X6" s="500"/>
      <c r="Y6" s="507"/>
      <c r="Z6" s="41"/>
      <c r="AA6" s="512" t="s">
        <v>192</v>
      </c>
      <c r="AB6" s="514" t="s">
        <v>72</v>
      </c>
    </row>
    <row r="7" spans="1:28" ht="15">
      <c r="A7" s="2"/>
      <c r="B7" s="40"/>
      <c r="C7" s="222" t="str">
        <f>Supply!D6</f>
        <v>select unit</v>
      </c>
      <c r="D7" s="223" t="str">
        <f>Supply!E6</f>
        <v>select unit</v>
      </c>
      <c r="E7" s="223" t="str">
        <f>Supply!F6</f>
        <v>select unit</v>
      </c>
      <c r="F7" s="223" t="str">
        <f>Supply!G6</f>
        <v>select unit</v>
      </c>
      <c r="G7" s="224" t="str">
        <f>Supply!H6</f>
        <v>select unit</v>
      </c>
      <c r="H7" s="278" t="str">
        <f>Supply!I6</f>
        <v>select unit</v>
      </c>
      <c r="I7" s="223" t="str">
        <f>Supply!J6</f>
        <v>select unit</v>
      </c>
      <c r="J7" s="223" t="str">
        <f>Supply!K6</f>
        <v>select unit</v>
      </c>
      <c r="K7" s="223" t="str">
        <f>Supply!L6</f>
        <v>select unit</v>
      </c>
      <c r="L7" s="223" t="str">
        <f>Supply!M6</f>
        <v>select unit</v>
      </c>
      <c r="M7" s="223" t="str">
        <f>Supply!N6</f>
        <v>select unit</v>
      </c>
      <c r="N7" s="223" t="str">
        <f>Supply!O6</f>
        <v>select unit</v>
      </c>
      <c r="O7" s="223" t="str">
        <f>Supply!P6</f>
        <v>select unit</v>
      </c>
      <c r="P7" s="223" t="str">
        <f>Supply!Q6</f>
        <v>select unit</v>
      </c>
      <c r="Q7" s="223" t="str">
        <f>Supply!R6</f>
        <v>select unit</v>
      </c>
      <c r="R7" s="223" t="str">
        <f>Supply!S6</f>
        <v>select unit</v>
      </c>
      <c r="S7" s="223" t="str">
        <f>Supply!T6</f>
        <v>select unit</v>
      </c>
      <c r="T7" s="223" t="str">
        <f>Supply!U6</f>
        <v>select unit</v>
      </c>
      <c r="U7" s="223" t="str">
        <f>Supply!V6</f>
        <v>select unit</v>
      </c>
      <c r="V7" s="223" t="str">
        <f>Supply!W6</f>
        <v>select unit</v>
      </c>
      <c r="W7" s="223" t="str">
        <f>Supply!X6</f>
        <v>select unit</v>
      </c>
      <c r="X7" s="223" t="str">
        <f>Supply!Y6</f>
        <v>select unit</v>
      </c>
      <c r="Y7" s="224" t="s">
        <v>223</v>
      </c>
      <c r="Z7" s="42"/>
      <c r="AA7" s="513"/>
      <c r="AB7" s="515"/>
    </row>
    <row r="8" spans="1:28" ht="15.75" thickBot="1">
      <c r="A8" s="4"/>
      <c r="B8" s="43"/>
      <c r="C8" s="6" t="s">
        <v>0</v>
      </c>
      <c r="D8" s="44" t="s">
        <v>1</v>
      </c>
      <c r="E8" s="45" t="s">
        <v>2</v>
      </c>
      <c r="F8" s="45" t="s">
        <v>3</v>
      </c>
      <c r="G8" s="8" t="s">
        <v>4</v>
      </c>
      <c r="H8" s="45" t="s">
        <v>5</v>
      </c>
      <c r="I8" s="7" t="s">
        <v>19</v>
      </c>
      <c r="J8" s="7" t="s">
        <v>196</v>
      </c>
      <c r="K8" s="7" t="s">
        <v>200</v>
      </c>
      <c r="L8" s="7" t="s">
        <v>201</v>
      </c>
      <c r="M8" s="7" t="s">
        <v>202</v>
      </c>
      <c r="N8" s="7" t="s">
        <v>203</v>
      </c>
      <c r="O8" s="7" t="s">
        <v>204</v>
      </c>
      <c r="P8" s="7" t="s">
        <v>205</v>
      </c>
      <c r="Q8" s="206" t="s">
        <v>207</v>
      </c>
      <c r="R8" s="46" t="s">
        <v>206</v>
      </c>
      <c r="S8" s="47" t="s">
        <v>208</v>
      </c>
      <c r="T8" s="47" t="s">
        <v>209</v>
      </c>
      <c r="U8" s="47" t="s">
        <v>210</v>
      </c>
      <c r="V8" s="47" t="s">
        <v>211</v>
      </c>
      <c r="W8" s="47" t="s">
        <v>212</v>
      </c>
      <c r="X8" s="47" t="s">
        <v>213</v>
      </c>
      <c r="Y8" s="20" t="s">
        <v>214</v>
      </c>
      <c r="Z8" s="42"/>
      <c r="AA8" s="48" t="s">
        <v>35</v>
      </c>
      <c r="AB8" s="5" t="s">
        <v>36</v>
      </c>
    </row>
    <row r="9" spans="1:28" ht="22.5" customHeight="1" thickTop="1">
      <c r="A9" s="50" t="s">
        <v>74</v>
      </c>
      <c r="B9" s="61" t="s">
        <v>76</v>
      </c>
      <c r="C9" s="85">
        <f t="shared" ref="C9:AB9" si="0">C10+C15+SUM(C20:C26)</f>
        <v>0</v>
      </c>
      <c r="D9" s="86">
        <f t="shared" si="0"/>
        <v>0</v>
      </c>
      <c r="E9" s="86">
        <f t="shared" si="0"/>
        <v>0</v>
      </c>
      <c r="F9" s="86">
        <f t="shared" si="0"/>
        <v>0</v>
      </c>
      <c r="G9" s="83">
        <f t="shared" si="0"/>
        <v>0</v>
      </c>
      <c r="H9" s="85">
        <f t="shared" si="0"/>
        <v>0</v>
      </c>
      <c r="I9" s="86">
        <f t="shared" si="0"/>
        <v>0</v>
      </c>
      <c r="J9" s="86">
        <f t="shared" si="0"/>
        <v>0</v>
      </c>
      <c r="K9" s="86">
        <f t="shared" si="0"/>
        <v>0</v>
      </c>
      <c r="L9" s="86">
        <f t="shared" si="0"/>
        <v>0</v>
      </c>
      <c r="M9" s="86">
        <f t="shared" si="0"/>
        <v>0</v>
      </c>
      <c r="N9" s="86">
        <f t="shared" si="0"/>
        <v>0</v>
      </c>
      <c r="O9" s="86">
        <f t="shared" si="0"/>
        <v>0</v>
      </c>
      <c r="P9" s="90">
        <f t="shared" si="0"/>
        <v>0</v>
      </c>
      <c r="Q9" s="86">
        <f t="shared" si="0"/>
        <v>0</v>
      </c>
      <c r="R9" s="85">
        <f t="shared" si="0"/>
        <v>0</v>
      </c>
      <c r="S9" s="86">
        <f t="shared" si="0"/>
        <v>0</v>
      </c>
      <c r="T9" s="86">
        <f t="shared" si="0"/>
        <v>0</v>
      </c>
      <c r="U9" s="86">
        <f t="shared" si="0"/>
        <v>0</v>
      </c>
      <c r="V9" s="86">
        <f t="shared" si="0"/>
        <v>0</v>
      </c>
      <c r="W9" s="86">
        <f t="shared" si="0"/>
        <v>0</v>
      </c>
      <c r="X9" s="86">
        <f t="shared" si="0"/>
        <v>0</v>
      </c>
      <c r="Y9" s="83">
        <f t="shared" ref="Y9" si="1">Y10+Y15+SUM(Y20:Y26)</f>
        <v>0</v>
      </c>
      <c r="Z9" s="49"/>
      <c r="AA9" s="87">
        <f t="shared" si="0"/>
        <v>0</v>
      </c>
      <c r="AB9" s="83">
        <f t="shared" si="0"/>
        <v>0</v>
      </c>
    </row>
    <row r="10" spans="1:28" ht="22.5" customHeight="1">
      <c r="A10" s="50" t="s">
        <v>233</v>
      </c>
      <c r="B10" s="61" t="s">
        <v>92</v>
      </c>
      <c r="C10" s="85">
        <f t="shared" ref="C10:AB10" si="2">SUM(C11:C14)</f>
        <v>0</v>
      </c>
      <c r="D10" s="86">
        <f t="shared" ref="D10:Y10" si="3">SUM(D11:D14)</f>
        <v>0</v>
      </c>
      <c r="E10" s="86">
        <f t="shared" si="3"/>
        <v>0</v>
      </c>
      <c r="F10" s="86">
        <f t="shared" si="3"/>
        <v>0</v>
      </c>
      <c r="G10" s="83">
        <f t="shared" si="3"/>
        <v>0</v>
      </c>
      <c r="H10" s="85">
        <f t="shared" si="3"/>
        <v>0</v>
      </c>
      <c r="I10" s="86">
        <f t="shared" si="3"/>
        <v>0</v>
      </c>
      <c r="J10" s="86">
        <f t="shared" si="3"/>
        <v>0</v>
      </c>
      <c r="K10" s="86">
        <f t="shared" si="3"/>
        <v>0</v>
      </c>
      <c r="L10" s="86">
        <f t="shared" si="3"/>
        <v>0</v>
      </c>
      <c r="M10" s="86">
        <f t="shared" si="3"/>
        <v>0</v>
      </c>
      <c r="N10" s="86">
        <f t="shared" si="3"/>
        <v>0</v>
      </c>
      <c r="O10" s="86">
        <f t="shared" si="3"/>
        <v>0</v>
      </c>
      <c r="P10" s="90">
        <f t="shared" si="3"/>
        <v>0</v>
      </c>
      <c r="Q10" s="86">
        <f t="shared" si="3"/>
        <v>0</v>
      </c>
      <c r="R10" s="85">
        <f t="shared" si="3"/>
        <v>0</v>
      </c>
      <c r="S10" s="86">
        <f t="shared" si="3"/>
        <v>0</v>
      </c>
      <c r="T10" s="86">
        <f t="shared" si="3"/>
        <v>0</v>
      </c>
      <c r="U10" s="86">
        <f t="shared" si="3"/>
        <v>0</v>
      </c>
      <c r="V10" s="86">
        <f t="shared" si="3"/>
        <v>0</v>
      </c>
      <c r="W10" s="86">
        <f t="shared" si="3"/>
        <v>0</v>
      </c>
      <c r="X10" s="86">
        <f t="shared" si="3"/>
        <v>0</v>
      </c>
      <c r="Y10" s="83">
        <f t="shared" si="3"/>
        <v>0</v>
      </c>
      <c r="Z10" s="49"/>
      <c r="AA10" s="87">
        <f t="shared" si="2"/>
        <v>0</v>
      </c>
      <c r="AB10" s="83">
        <f t="shared" si="2"/>
        <v>0</v>
      </c>
    </row>
    <row r="11" spans="1:28" ht="15">
      <c r="A11" s="12" t="s">
        <v>234</v>
      </c>
      <c r="B11" s="52" t="s">
        <v>64</v>
      </c>
      <c r="C11" s="16"/>
      <c r="D11" s="15"/>
      <c r="E11" s="15"/>
      <c r="F11" s="15"/>
      <c r="G11" s="17"/>
      <c r="H11" s="16"/>
      <c r="I11" s="15"/>
      <c r="J11" s="15"/>
      <c r="K11" s="15"/>
      <c r="L11" s="15"/>
      <c r="M11" s="15"/>
      <c r="N11" s="15"/>
      <c r="O11" s="15"/>
      <c r="P11" s="33"/>
      <c r="Q11" s="15"/>
      <c r="R11" s="16"/>
      <c r="S11" s="15"/>
      <c r="T11" s="15"/>
      <c r="U11" s="15"/>
      <c r="V11" s="15"/>
      <c r="W11" s="15"/>
      <c r="X11" s="15"/>
      <c r="Y11" s="82">
        <f t="shared" ref="Y11:Y14" si="4">SUM(C11:X11)</f>
        <v>0</v>
      </c>
      <c r="Z11" s="49"/>
      <c r="AA11" s="51"/>
      <c r="AB11" s="17"/>
    </row>
    <row r="12" spans="1:28" ht="15">
      <c r="A12" s="12" t="s">
        <v>235</v>
      </c>
      <c r="B12" s="52" t="s">
        <v>93</v>
      </c>
      <c r="C12" s="16"/>
      <c r="D12" s="15"/>
      <c r="E12" s="15"/>
      <c r="F12" s="15"/>
      <c r="G12" s="17"/>
      <c r="H12" s="16"/>
      <c r="I12" s="15"/>
      <c r="J12" s="15"/>
      <c r="K12" s="15"/>
      <c r="L12" s="15"/>
      <c r="M12" s="15"/>
      <c r="N12" s="15"/>
      <c r="O12" s="15"/>
      <c r="P12" s="33"/>
      <c r="Q12" s="15"/>
      <c r="R12" s="16"/>
      <c r="S12" s="15"/>
      <c r="T12" s="15"/>
      <c r="U12" s="15"/>
      <c r="V12" s="15"/>
      <c r="W12" s="15"/>
      <c r="X12" s="15"/>
      <c r="Y12" s="82">
        <f t="shared" si="4"/>
        <v>0</v>
      </c>
      <c r="Z12" s="49"/>
      <c r="AA12" s="51"/>
      <c r="AB12" s="17"/>
    </row>
    <row r="13" spans="1:28" ht="15">
      <c r="A13" s="12" t="s">
        <v>394</v>
      </c>
      <c r="B13" s="52" t="s">
        <v>396</v>
      </c>
      <c r="C13" s="16"/>
      <c r="D13" s="15"/>
      <c r="E13" s="15"/>
      <c r="F13" s="15"/>
      <c r="G13" s="17"/>
      <c r="H13" s="16"/>
      <c r="I13" s="15"/>
      <c r="J13" s="15"/>
      <c r="K13" s="15"/>
      <c r="L13" s="15"/>
      <c r="M13" s="15"/>
      <c r="N13" s="15"/>
      <c r="O13" s="15"/>
      <c r="P13" s="33"/>
      <c r="Q13" s="15"/>
      <c r="R13" s="16"/>
      <c r="S13" s="15"/>
      <c r="T13" s="15"/>
      <c r="U13" s="15"/>
      <c r="V13" s="15"/>
      <c r="W13" s="15"/>
      <c r="X13" s="15"/>
      <c r="Y13" s="82">
        <f t="shared" si="4"/>
        <v>0</v>
      </c>
      <c r="Z13" s="49"/>
      <c r="AA13" s="51"/>
      <c r="AB13" s="17"/>
    </row>
    <row r="14" spans="1:28" ht="15">
      <c r="A14" s="433" t="s">
        <v>395</v>
      </c>
      <c r="B14" s="52" t="s">
        <v>397</v>
      </c>
      <c r="C14" s="16"/>
      <c r="D14" s="15"/>
      <c r="E14" s="15"/>
      <c r="F14" s="15"/>
      <c r="G14" s="17"/>
      <c r="H14" s="16"/>
      <c r="I14" s="15"/>
      <c r="J14" s="15"/>
      <c r="K14" s="15"/>
      <c r="L14" s="15"/>
      <c r="M14" s="15"/>
      <c r="N14" s="15"/>
      <c r="O14" s="15"/>
      <c r="P14" s="33"/>
      <c r="Q14" s="15"/>
      <c r="R14" s="16"/>
      <c r="S14" s="15"/>
      <c r="T14" s="15"/>
      <c r="U14" s="15"/>
      <c r="V14" s="15"/>
      <c r="W14" s="15"/>
      <c r="X14" s="15"/>
      <c r="Y14" s="82">
        <f t="shared" si="4"/>
        <v>0</v>
      </c>
      <c r="Z14" s="49"/>
      <c r="AA14" s="51"/>
      <c r="AB14" s="17"/>
    </row>
    <row r="15" spans="1:28" ht="15">
      <c r="A15" s="12" t="s">
        <v>73</v>
      </c>
      <c r="B15" s="52" t="s">
        <v>398</v>
      </c>
      <c r="C15" s="128">
        <f t="shared" ref="C15:AB15" si="5">SUM(C16:C19)</f>
        <v>0</v>
      </c>
      <c r="D15" s="129">
        <f t="shared" ref="D15:Y15" si="6">SUM(D16:D19)</f>
        <v>0</v>
      </c>
      <c r="E15" s="129">
        <f t="shared" si="6"/>
        <v>0</v>
      </c>
      <c r="F15" s="129">
        <f t="shared" si="6"/>
        <v>0</v>
      </c>
      <c r="G15" s="82">
        <f t="shared" si="6"/>
        <v>0</v>
      </c>
      <c r="H15" s="128">
        <f t="shared" si="6"/>
        <v>0</v>
      </c>
      <c r="I15" s="129">
        <f t="shared" si="6"/>
        <v>0</v>
      </c>
      <c r="J15" s="129">
        <f t="shared" si="6"/>
        <v>0</v>
      </c>
      <c r="K15" s="129">
        <f t="shared" si="6"/>
        <v>0</v>
      </c>
      <c r="L15" s="129">
        <f t="shared" si="6"/>
        <v>0</v>
      </c>
      <c r="M15" s="129">
        <f t="shared" si="6"/>
        <v>0</v>
      </c>
      <c r="N15" s="129">
        <f t="shared" si="6"/>
        <v>0</v>
      </c>
      <c r="O15" s="129">
        <f t="shared" si="6"/>
        <v>0</v>
      </c>
      <c r="P15" s="130">
        <f t="shared" si="6"/>
        <v>0</v>
      </c>
      <c r="Q15" s="129">
        <f t="shared" si="6"/>
        <v>0</v>
      </c>
      <c r="R15" s="128">
        <f t="shared" si="6"/>
        <v>0</v>
      </c>
      <c r="S15" s="129">
        <f t="shared" si="6"/>
        <v>0</v>
      </c>
      <c r="T15" s="129">
        <f t="shared" si="6"/>
        <v>0</v>
      </c>
      <c r="U15" s="129">
        <f t="shared" si="6"/>
        <v>0</v>
      </c>
      <c r="V15" s="129">
        <f t="shared" si="6"/>
        <v>0</v>
      </c>
      <c r="W15" s="129">
        <f t="shared" si="6"/>
        <v>0</v>
      </c>
      <c r="X15" s="129">
        <f t="shared" si="6"/>
        <v>0</v>
      </c>
      <c r="Y15" s="82">
        <f t="shared" si="6"/>
        <v>0</v>
      </c>
      <c r="Z15" s="49"/>
      <c r="AA15" s="131">
        <f t="shared" si="5"/>
        <v>0</v>
      </c>
      <c r="AB15" s="82">
        <f t="shared" si="5"/>
        <v>0</v>
      </c>
    </row>
    <row r="16" spans="1:28" ht="15">
      <c r="A16" s="12" t="s">
        <v>234</v>
      </c>
      <c r="B16" s="52" t="s">
        <v>399</v>
      </c>
      <c r="C16" s="16"/>
      <c r="D16" s="15"/>
      <c r="E16" s="15"/>
      <c r="F16" s="15"/>
      <c r="G16" s="17"/>
      <c r="H16" s="16"/>
      <c r="I16" s="15"/>
      <c r="J16" s="15"/>
      <c r="K16" s="15"/>
      <c r="L16" s="15"/>
      <c r="M16" s="15"/>
      <c r="N16" s="15"/>
      <c r="O16" s="15"/>
      <c r="P16" s="33"/>
      <c r="Q16" s="15"/>
      <c r="R16" s="16"/>
      <c r="S16" s="15"/>
      <c r="T16" s="15"/>
      <c r="U16" s="15"/>
      <c r="V16" s="15"/>
      <c r="W16" s="15"/>
      <c r="X16" s="15"/>
      <c r="Y16" s="82">
        <f t="shared" ref="Y16:Y38" si="7">SUM(C16:X16)</f>
        <v>0</v>
      </c>
      <c r="Z16" s="49"/>
      <c r="AA16" s="51"/>
      <c r="AB16" s="17"/>
    </row>
    <row r="17" spans="1:28" ht="15">
      <c r="A17" s="12" t="s">
        <v>235</v>
      </c>
      <c r="B17" s="52" t="s">
        <v>400</v>
      </c>
      <c r="C17" s="16"/>
      <c r="D17" s="15"/>
      <c r="E17" s="15"/>
      <c r="F17" s="15"/>
      <c r="G17" s="17"/>
      <c r="H17" s="16"/>
      <c r="I17" s="15"/>
      <c r="J17" s="15"/>
      <c r="K17" s="15"/>
      <c r="L17" s="15"/>
      <c r="M17" s="15"/>
      <c r="N17" s="15"/>
      <c r="O17" s="15"/>
      <c r="P17" s="33"/>
      <c r="Q17" s="15"/>
      <c r="R17" s="16"/>
      <c r="S17" s="15"/>
      <c r="T17" s="15"/>
      <c r="U17" s="15"/>
      <c r="V17" s="15"/>
      <c r="W17" s="15"/>
      <c r="X17" s="15"/>
      <c r="Y17" s="82">
        <f t="shared" si="7"/>
        <v>0</v>
      </c>
      <c r="Z17" s="49"/>
      <c r="AA17" s="51"/>
      <c r="AB17" s="17"/>
    </row>
    <row r="18" spans="1:28" ht="15">
      <c r="A18" s="12" t="s">
        <v>394</v>
      </c>
      <c r="B18" s="52" t="s">
        <v>401</v>
      </c>
      <c r="C18" s="16"/>
      <c r="D18" s="15"/>
      <c r="E18" s="15"/>
      <c r="F18" s="15"/>
      <c r="G18" s="17"/>
      <c r="H18" s="16"/>
      <c r="I18" s="15"/>
      <c r="J18" s="15"/>
      <c r="K18" s="15"/>
      <c r="L18" s="15"/>
      <c r="M18" s="15"/>
      <c r="N18" s="15"/>
      <c r="O18" s="15"/>
      <c r="P18" s="33"/>
      <c r="Q18" s="15"/>
      <c r="R18" s="16"/>
      <c r="S18" s="15"/>
      <c r="T18" s="15"/>
      <c r="U18" s="15"/>
      <c r="V18" s="15"/>
      <c r="W18" s="15"/>
      <c r="X18" s="15"/>
      <c r="Y18" s="82">
        <f t="shared" si="7"/>
        <v>0</v>
      </c>
      <c r="Z18" s="49"/>
      <c r="AA18" s="51"/>
      <c r="AB18" s="17"/>
    </row>
    <row r="19" spans="1:28" ht="15">
      <c r="A19" s="433" t="s">
        <v>395</v>
      </c>
      <c r="B19" s="52" t="s">
        <v>402</v>
      </c>
      <c r="C19" s="16"/>
      <c r="D19" s="15"/>
      <c r="E19" s="15"/>
      <c r="F19" s="15"/>
      <c r="G19" s="17"/>
      <c r="H19" s="16"/>
      <c r="I19" s="15"/>
      <c r="J19" s="15"/>
      <c r="K19" s="15"/>
      <c r="L19" s="15"/>
      <c r="M19" s="15"/>
      <c r="N19" s="15"/>
      <c r="O19" s="15"/>
      <c r="P19" s="33"/>
      <c r="Q19" s="15"/>
      <c r="R19" s="16"/>
      <c r="S19" s="15"/>
      <c r="T19" s="15"/>
      <c r="U19" s="15"/>
      <c r="V19" s="15"/>
      <c r="W19" s="15"/>
      <c r="X19" s="15"/>
      <c r="Y19" s="82">
        <f t="shared" si="7"/>
        <v>0</v>
      </c>
      <c r="Z19" s="49"/>
      <c r="AA19" s="51"/>
      <c r="AB19" s="17"/>
    </row>
    <row r="20" spans="1:28" ht="15">
      <c r="A20" s="12" t="s">
        <v>237</v>
      </c>
      <c r="B20" s="52" t="s">
        <v>403</v>
      </c>
      <c r="C20" s="16"/>
      <c r="D20" s="15"/>
      <c r="E20" s="15"/>
      <c r="F20" s="15"/>
      <c r="G20" s="17"/>
      <c r="H20" s="16"/>
      <c r="I20" s="15"/>
      <c r="J20" s="15"/>
      <c r="K20" s="15"/>
      <c r="L20" s="15"/>
      <c r="M20" s="15"/>
      <c r="N20" s="15"/>
      <c r="O20" s="15"/>
      <c r="P20" s="33"/>
      <c r="Q20" s="15"/>
      <c r="R20" s="16"/>
      <c r="S20" s="15"/>
      <c r="T20" s="15"/>
      <c r="U20" s="15"/>
      <c r="V20" s="15"/>
      <c r="W20" s="15"/>
      <c r="X20" s="15"/>
      <c r="Y20" s="82">
        <f t="shared" si="7"/>
        <v>0</v>
      </c>
      <c r="Z20" s="49"/>
      <c r="AA20" s="51"/>
      <c r="AB20" s="17"/>
    </row>
    <row r="21" spans="1:28" ht="15">
      <c r="A21" s="12" t="s">
        <v>236</v>
      </c>
      <c r="B21" s="52" t="s">
        <v>404</v>
      </c>
      <c r="C21" s="16"/>
      <c r="D21" s="15"/>
      <c r="E21" s="15"/>
      <c r="F21" s="15"/>
      <c r="G21" s="17"/>
      <c r="H21" s="16"/>
      <c r="I21" s="15"/>
      <c r="J21" s="15"/>
      <c r="K21" s="15"/>
      <c r="L21" s="15"/>
      <c r="M21" s="15"/>
      <c r="N21" s="15"/>
      <c r="O21" s="15"/>
      <c r="P21" s="33"/>
      <c r="Q21" s="15"/>
      <c r="R21" s="16"/>
      <c r="S21" s="15"/>
      <c r="T21" s="15"/>
      <c r="U21" s="15"/>
      <c r="V21" s="15"/>
      <c r="W21" s="15"/>
      <c r="X21" s="15"/>
      <c r="Y21" s="82">
        <f t="shared" si="7"/>
        <v>0</v>
      </c>
      <c r="Z21" s="49"/>
      <c r="AA21" s="51"/>
      <c r="AB21" s="17"/>
    </row>
    <row r="22" spans="1:28" ht="15">
      <c r="A22" s="12" t="s">
        <v>238</v>
      </c>
      <c r="B22" s="52" t="s">
        <v>324</v>
      </c>
      <c r="C22" s="16"/>
      <c r="D22" s="15"/>
      <c r="E22" s="15"/>
      <c r="F22" s="15"/>
      <c r="G22" s="17"/>
      <c r="H22" s="16"/>
      <c r="I22" s="15"/>
      <c r="J22" s="15"/>
      <c r="K22" s="15"/>
      <c r="L22" s="15"/>
      <c r="M22" s="15"/>
      <c r="N22" s="15"/>
      <c r="O22" s="15"/>
      <c r="P22" s="33"/>
      <c r="Q22" s="15"/>
      <c r="R22" s="16"/>
      <c r="S22" s="15"/>
      <c r="T22" s="15"/>
      <c r="U22" s="15"/>
      <c r="V22" s="15"/>
      <c r="W22" s="15"/>
      <c r="X22" s="15"/>
      <c r="Y22" s="82">
        <f t="shared" si="7"/>
        <v>0</v>
      </c>
      <c r="Z22" s="49"/>
      <c r="AA22" s="51"/>
      <c r="AB22" s="17"/>
    </row>
    <row r="23" spans="1:28" ht="15">
      <c r="A23" s="12" t="s">
        <v>239</v>
      </c>
      <c r="B23" s="52" t="s">
        <v>325</v>
      </c>
      <c r="C23" s="16"/>
      <c r="D23" s="15"/>
      <c r="E23" s="15"/>
      <c r="F23" s="15"/>
      <c r="G23" s="17"/>
      <c r="H23" s="16"/>
      <c r="I23" s="15"/>
      <c r="J23" s="15"/>
      <c r="K23" s="15"/>
      <c r="L23" s="15"/>
      <c r="M23" s="15"/>
      <c r="N23" s="15"/>
      <c r="O23" s="15"/>
      <c r="P23" s="33"/>
      <c r="Q23" s="15"/>
      <c r="R23" s="16"/>
      <c r="S23" s="15"/>
      <c r="T23" s="15"/>
      <c r="U23" s="15"/>
      <c r="V23" s="15"/>
      <c r="W23" s="15"/>
      <c r="X23" s="15"/>
      <c r="Y23" s="82">
        <f t="shared" si="7"/>
        <v>0</v>
      </c>
      <c r="Z23" s="49"/>
      <c r="AA23" s="51"/>
      <c r="AB23" s="17"/>
    </row>
    <row r="24" spans="1:28" ht="15">
      <c r="A24" s="12" t="s">
        <v>240</v>
      </c>
      <c r="B24" s="52" t="s">
        <v>405</v>
      </c>
      <c r="C24" s="16"/>
      <c r="D24" s="15"/>
      <c r="E24" s="15"/>
      <c r="F24" s="15"/>
      <c r="G24" s="17"/>
      <c r="H24" s="16"/>
      <c r="I24" s="15"/>
      <c r="J24" s="15"/>
      <c r="K24" s="15"/>
      <c r="L24" s="15"/>
      <c r="M24" s="15"/>
      <c r="N24" s="15"/>
      <c r="O24" s="15"/>
      <c r="P24" s="33"/>
      <c r="Q24" s="15"/>
      <c r="R24" s="16"/>
      <c r="S24" s="15"/>
      <c r="T24" s="15"/>
      <c r="U24" s="15"/>
      <c r="V24" s="15"/>
      <c r="W24" s="15"/>
      <c r="X24" s="15"/>
      <c r="Y24" s="82">
        <f t="shared" si="7"/>
        <v>0</v>
      </c>
      <c r="Z24" s="49"/>
      <c r="AA24" s="51"/>
      <c r="AB24" s="17"/>
    </row>
    <row r="25" spans="1:28" ht="14.25" customHeight="1">
      <c r="A25" s="53" t="s">
        <v>241</v>
      </c>
      <c r="B25" s="52" t="s">
        <v>327</v>
      </c>
      <c r="C25" s="54"/>
      <c r="D25" s="55"/>
      <c r="E25" s="55"/>
      <c r="F25" s="55"/>
      <c r="G25" s="77"/>
      <c r="H25" s="54"/>
      <c r="I25" s="55"/>
      <c r="J25" s="55"/>
      <c r="K25" s="55"/>
      <c r="L25" s="55"/>
      <c r="M25" s="15"/>
      <c r="N25" s="15"/>
      <c r="O25" s="15"/>
      <c r="P25" s="91"/>
      <c r="Q25" s="15"/>
      <c r="R25" s="16"/>
      <c r="S25" s="15"/>
      <c r="T25" s="15"/>
      <c r="U25" s="15"/>
      <c r="V25" s="15"/>
      <c r="W25" s="15"/>
      <c r="X25" s="15"/>
      <c r="Y25" s="82">
        <f t="shared" si="7"/>
        <v>0</v>
      </c>
      <c r="Z25" s="49"/>
      <c r="AA25" s="51"/>
      <c r="AB25" s="17"/>
    </row>
    <row r="26" spans="1:28" ht="14.25" customHeight="1" thickBot="1">
      <c r="A26" s="56" t="s">
        <v>242</v>
      </c>
      <c r="B26" s="57" t="s">
        <v>406</v>
      </c>
      <c r="C26" s="58"/>
      <c r="D26" s="30"/>
      <c r="E26" s="30"/>
      <c r="F26" s="30"/>
      <c r="G26" s="60"/>
      <c r="H26" s="58"/>
      <c r="I26" s="30"/>
      <c r="J26" s="30"/>
      <c r="K26" s="30"/>
      <c r="L26" s="30"/>
      <c r="M26" s="30"/>
      <c r="N26" s="30"/>
      <c r="O26" s="30"/>
      <c r="P26" s="92"/>
      <c r="Q26" s="30"/>
      <c r="R26" s="58"/>
      <c r="S26" s="30"/>
      <c r="T26" s="30"/>
      <c r="U26" s="30"/>
      <c r="V26" s="30"/>
      <c r="W26" s="30"/>
      <c r="X26" s="30"/>
      <c r="Y26" s="88">
        <f t="shared" si="7"/>
        <v>0</v>
      </c>
      <c r="Z26" s="49"/>
      <c r="AA26" s="59"/>
      <c r="AB26" s="60"/>
    </row>
    <row r="27" spans="1:28" ht="21.75" customHeight="1">
      <c r="A27" s="50" t="s">
        <v>75</v>
      </c>
      <c r="B27" s="61" t="s">
        <v>329</v>
      </c>
      <c r="C27" s="85">
        <f>SUM(C28:C38)</f>
        <v>0</v>
      </c>
      <c r="D27" s="86">
        <f t="shared" ref="D27:Y27" si="8">SUM(D28:D38)</f>
        <v>0</v>
      </c>
      <c r="E27" s="86">
        <f t="shared" si="8"/>
        <v>0</v>
      </c>
      <c r="F27" s="86">
        <f t="shared" si="8"/>
        <v>0</v>
      </c>
      <c r="G27" s="83">
        <f t="shared" si="8"/>
        <v>0</v>
      </c>
      <c r="H27" s="85">
        <f t="shared" si="8"/>
        <v>0</v>
      </c>
      <c r="I27" s="86">
        <f t="shared" si="8"/>
        <v>0</v>
      </c>
      <c r="J27" s="86">
        <f t="shared" si="8"/>
        <v>0</v>
      </c>
      <c r="K27" s="86">
        <f t="shared" si="8"/>
        <v>0</v>
      </c>
      <c r="L27" s="86">
        <f t="shared" si="8"/>
        <v>0</v>
      </c>
      <c r="M27" s="129">
        <f t="shared" si="8"/>
        <v>0</v>
      </c>
      <c r="N27" s="129">
        <f t="shared" si="8"/>
        <v>0</v>
      </c>
      <c r="O27" s="129">
        <f t="shared" si="8"/>
        <v>0</v>
      </c>
      <c r="P27" s="90">
        <f t="shared" si="8"/>
        <v>0</v>
      </c>
      <c r="Q27" s="86">
        <f t="shared" si="8"/>
        <v>0</v>
      </c>
      <c r="R27" s="85">
        <f t="shared" si="8"/>
        <v>0</v>
      </c>
      <c r="S27" s="86">
        <f t="shared" si="8"/>
        <v>0</v>
      </c>
      <c r="T27" s="86">
        <f t="shared" si="8"/>
        <v>0</v>
      </c>
      <c r="U27" s="86">
        <f t="shared" si="8"/>
        <v>0</v>
      </c>
      <c r="V27" s="86">
        <f t="shared" si="8"/>
        <v>0</v>
      </c>
      <c r="W27" s="86">
        <f t="shared" si="8"/>
        <v>0</v>
      </c>
      <c r="X27" s="86">
        <f t="shared" si="8"/>
        <v>0</v>
      </c>
      <c r="Y27" s="83">
        <f t="shared" si="8"/>
        <v>0</v>
      </c>
      <c r="Z27" s="49"/>
      <c r="AA27" s="87">
        <f t="shared" ref="AA27:AB27" si="9">SUM(AA28:AA38)</f>
        <v>0</v>
      </c>
      <c r="AB27" s="83">
        <f t="shared" si="9"/>
        <v>0</v>
      </c>
    </row>
    <row r="28" spans="1:28" ht="15">
      <c r="A28" s="12" t="s">
        <v>243</v>
      </c>
      <c r="B28" s="52" t="s">
        <v>330</v>
      </c>
      <c r="C28" s="16"/>
      <c r="D28" s="15"/>
      <c r="E28" s="15"/>
      <c r="F28" s="15"/>
      <c r="G28" s="17"/>
      <c r="H28" s="16"/>
      <c r="I28" s="15"/>
      <c r="J28" s="15"/>
      <c r="K28" s="15"/>
      <c r="L28" s="15"/>
      <c r="M28" s="15"/>
      <c r="N28" s="15"/>
      <c r="O28" s="15"/>
      <c r="P28" s="33"/>
      <c r="Q28" s="15"/>
      <c r="R28" s="16"/>
      <c r="S28" s="15"/>
      <c r="T28" s="15"/>
      <c r="U28" s="15"/>
      <c r="V28" s="15"/>
      <c r="W28" s="15"/>
      <c r="X28" s="15"/>
      <c r="Y28" s="82">
        <f t="shared" si="7"/>
        <v>0</v>
      </c>
      <c r="Z28" s="49"/>
      <c r="AA28" s="51"/>
      <c r="AB28" s="17"/>
    </row>
    <row r="29" spans="1:28" ht="15">
      <c r="A29" s="12" t="s">
        <v>244</v>
      </c>
      <c r="B29" s="52" t="s">
        <v>331</v>
      </c>
      <c r="C29" s="16"/>
      <c r="D29" s="15"/>
      <c r="E29" s="15"/>
      <c r="F29" s="15"/>
      <c r="G29" s="17"/>
      <c r="H29" s="16"/>
      <c r="I29" s="15"/>
      <c r="J29" s="15"/>
      <c r="K29" s="15"/>
      <c r="L29" s="15"/>
      <c r="M29" s="15"/>
      <c r="N29" s="15"/>
      <c r="O29" s="15"/>
      <c r="P29" s="33"/>
      <c r="Q29" s="15"/>
      <c r="R29" s="16"/>
      <c r="S29" s="15"/>
      <c r="T29" s="15"/>
      <c r="U29" s="15"/>
      <c r="V29" s="15"/>
      <c r="W29" s="15"/>
      <c r="X29" s="15"/>
      <c r="Y29" s="82">
        <f t="shared" si="7"/>
        <v>0</v>
      </c>
      <c r="Z29" s="49"/>
      <c r="AA29" s="51"/>
      <c r="AB29" s="17"/>
    </row>
    <row r="30" spans="1:28" ht="15">
      <c r="A30" s="12" t="s">
        <v>238</v>
      </c>
      <c r="B30" s="52" t="s">
        <v>332</v>
      </c>
      <c r="C30" s="16"/>
      <c r="D30" s="15"/>
      <c r="E30" s="15"/>
      <c r="F30" s="15"/>
      <c r="G30" s="17"/>
      <c r="H30" s="16"/>
      <c r="I30" s="15"/>
      <c r="J30" s="15"/>
      <c r="K30" s="15"/>
      <c r="L30" s="15"/>
      <c r="M30" s="15"/>
      <c r="N30" s="15"/>
      <c r="O30" s="15"/>
      <c r="P30" s="33"/>
      <c r="Q30" s="15"/>
      <c r="R30" s="16"/>
      <c r="S30" s="15"/>
      <c r="T30" s="15"/>
      <c r="U30" s="15"/>
      <c r="V30" s="15"/>
      <c r="W30" s="15"/>
      <c r="X30" s="15"/>
      <c r="Y30" s="82">
        <f t="shared" si="7"/>
        <v>0</v>
      </c>
      <c r="Z30" s="49"/>
      <c r="AA30" s="51"/>
      <c r="AB30" s="17"/>
    </row>
    <row r="31" spans="1:28" ht="15">
      <c r="A31" s="12" t="s">
        <v>239</v>
      </c>
      <c r="B31" s="52" t="s">
        <v>333</v>
      </c>
      <c r="C31" s="16"/>
      <c r="D31" s="15"/>
      <c r="E31" s="15"/>
      <c r="F31" s="15"/>
      <c r="G31" s="17"/>
      <c r="H31" s="16"/>
      <c r="I31" s="15"/>
      <c r="J31" s="15"/>
      <c r="K31" s="15"/>
      <c r="L31" s="15"/>
      <c r="M31" s="15"/>
      <c r="N31" s="15"/>
      <c r="O31" s="15"/>
      <c r="P31" s="33"/>
      <c r="Q31" s="15"/>
      <c r="R31" s="16"/>
      <c r="S31" s="15"/>
      <c r="T31" s="15"/>
      <c r="U31" s="15"/>
      <c r="V31" s="15"/>
      <c r="W31" s="15"/>
      <c r="X31" s="15"/>
      <c r="Y31" s="82">
        <f t="shared" si="7"/>
        <v>0</v>
      </c>
      <c r="Z31" s="49"/>
      <c r="AA31" s="51"/>
      <c r="AB31" s="17"/>
    </row>
    <row r="32" spans="1:28" ht="15">
      <c r="A32" s="12" t="s">
        <v>237</v>
      </c>
      <c r="B32" s="52" t="s">
        <v>334</v>
      </c>
      <c r="C32" s="16"/>
      <c r="D32" s="15"/>
      <c r="E32" s="15"/>
      <c r="F32" s="15"/>
      <c r="G32" s="17"/>
      <c r="H32" s="16"/>
      <c r="I32" s="15"/>
      <c r="J32" s="15"/>
      <c r="K32" s="15"/>
      <c r="L32" s="15"/>
      <c r="M32" s="15"/>
      <c r="N32" s="15"/>
      <c r="O32" s="15"/>
      <c r="P32" s="33"/>
      <c r="Q32" s="15"/>
      <c r="R32" s="16"/>
      <c r="S32" s="15"/>
      <c r="T32" s="15"/>
      <c r="U32" s="15"/>
      <c r="V32" s="15"/>
      <c r="W32" s="15"/>
      <c r="X32" s="15"/>
      <c r="Y32" s="82">
        <f t="shared" si="7"/>
        <v>0</v>
      </c>
      <c r="Z32" s="49"/>
      <c r="AA32" s="51"/>
      <c r="AB32" s="17"/>
    </row>
    <row r="33" spans="1:28" ht="15">
      <c r="A33" s="12" t="s">
        <v>245</v>
      </c>
      <c r="B33" s="52" t="s">
        <v>335</v>
      </c>
      <c r="C33" s="16"/>
      <c r="D33" s="15"/>
      <c r="E33" s="15"/>
      <c r="F33" s="15"/>
      <c r="G33" s="17"/>
      <c r="H33" s="16"/>
      <c r="I33" s="15"/>
      <c r="J33" s="15"/>
      <c r="K33" s="15"/>
      <c r="L33" s="15"/>
      <c r="M33" s="15"/>
      <c r="N33" s="15"/>
      <c r="O33" s="15"/>
      <c r="P33" s="33"/>
      <c r="Q33" s="15"/>
      <c r="R33" s="16"/>
      <c r="S33" s="15"/>
      <c r="T33" s="15"/>
      <c r="U33" s="15"/>
      <c r="V33" s="15"/>
      <c r="W33" s="15"/>
      <c r="X33" s="15"/>
      <c r="Y33" s="82">
        <f t="shared" si="7"/>
        <v>0</v>
      </c>
      <c r="Z33" s="49"/>
      <c r="AA33" s="51"/>
      <c r="AB33" s="17"/>
    </row>
    <row r="34" spans="1:28" ht="15">
      <c r="A34" s="53" t="s">
        <v>236</v>
      </c>
      <c r="B34" s="52" t="s">
        <v>336</v>
      </c>
      <c r="C34" s="54"/>
      <c r="D34" s="55"/>
      <c r="E34" s="55"/>
      <c r="F34" s="55"/>
      <c r="G34" s="77"/>
      <c r="H34" s="54"/>
      <c r="I34" s="55"/>
      <c r="J34" s="55"/>
      <c r="K34" s="55"/>
      <c r="L34" s="55"/>
      <c r="M34" s="15"/>
      <c r="N34" s="15"/>
      <c r="O34" s="15"/>
      <c r="P34" s="91"/>
      <c r="Q34" s="55"/>
      <c r="R34" s="54"/>
      <c r="S34" s="55"/>
      <c r="T34" s="55"/>
      <c r="U34" s="55"/>
      <c r="V34" s="55"/>
      <c r="W34" s="55"/>
      <c r="X34" s="55"/>
      <c r="Y34" s="89">
        <f t="shared" si="7"/>
        <v>0</v>
      </c>
      <c r="Z34" s="49"/>
      <c r="AA34" s="76"/>
      <c r="AB34" s="77"/>
    </row>
    <row r="35" spans="1:28" ht="15">
      <c r="A35" s="53" t="s">
        <v>246</v>
      </c>
      <c r="B35" s="52" t="s">
        <v>407</v>
      </c>
      <c r="C35" s="54"/>
      <c r="D35" s="55"/>
      <c r="E35" s="55"/>
      <c r="F35" s="55"/>
      <c r="G35" s="77"/>
      <c r="H35" s="54"/>
      <c r="I35" s="55"/>
      <c r="J35" s="55"/>
      <c r="K35" s="55"/>
      <c r="L35" s="55"/>
      <c r="M35" s="15"/>
      <c r="N35" s="15"/>
      <c r="O35" s="15"/>
      <c r="P35" s="91"/>
      <c r="Q35" s="55"/>
      <c r="R35" s="54"/>
      <c r="S35" s="55"/>
      <c r="T35" s="55"/>
      <c r="U35" s="55"/>
      <c r="V35" s="55"/>
      <c r="W35" s="55"/>
      <c r="X35" s="55"/>
      <c r="Y35" s="89">
        <f t="shared" si="7"/>
        <v>0</v>
      </c>
      <c r="Z35" s="49"/>
      <c r="AA35" s="76"/>
      <c r="AB35" s="77"/>
    </row>
    <row r="36" spans="1:28" ht="15">
      <c r="A36" s="53" t="s">
        <v>242</v>
      </c>
      <c r="B36" s="52" t="s">
        <v>408</v>
      </c>
      <c r="C36" s="54"/>
      <c r="D36" s="55"/>
      <c r="E36" s="55"/>
      <c r="F36" s="55"/>
      <c r="G36" s="77"/>
      <c r="H36" s="54"/>
      <c r="I36" s="55"/>
      <c r="J36" s="55"/>
      <c r="K36" s="55"/>
      <c r="L36" s="55"/>
      <c r="M36" s="15"/>
      <c r="N36" s="15"/>
      <c r="O36" s="15"/>
      <c r="P36" s="91"/>
      <c r="Q36" s="55"/>
      <c r="R36" s="54"/>
      <c r="S36" s="55"/>
      <c r="T36" s="55"/>
      <c r="U36" s="55"/>
      <c r="V36" s="55"/>
      <c r="W36" s="55"/>
      <c r="X36" s="55"/>
      <c r="Y36" s="89">
        <f t="shared" si="7"/>
        <v>0</v>
      </c>
      <c r="Z36" s="81"/>
      <c r="AA36" s="76"/>
      <c r="AB36" s="77"/>
    </row>
    <row r="37" spans="1:28" ht="15">
      <c r="A37" s="53"/>
      <c r="B37" s="75"/>
      <c r="C37" s="54"/>
      <c r="D37" s="55"/>
      <c r="E37" s="55"/>
      <c r="F37" s="55"/>
      <c r="G37" s="77"/>
      <c r="H37" s="54"/>
      <c r="I37" s="55"/>
      <c r="J37" s="55"/>
      <c r="K37" s="55"/>
      <c r="L37" s="55"/>
      <c r="M37" s="15"/>
      <c r="N37" s="15"/>
      <c r="O37" s="15"/>
      <c r="P37" s="91"/>
      <c r="Q37" s="55"/>
      <c r="R37" s="54"/>
      <c r="S37" s="55"/>
      <c r="T37" s="55"/>
      <c r="U37" s="55"/>
      <c r="V37" s="55"/>
      <c r="W37" s="55"/>
      <c r="X37" s="55"/>
      <c r="Y37" s="89"/>
      <c r="Z37" s="49"/>
      <c r="AA37" s="76"/>
      <c r="AB37" s="77"/>
    </row>
    <row r="38" spans="1:28" ht="15" customHeight="1" thickBot="1">
      <c r="A38" s="18" t="s">
        <v>247</v>
      </c>
      <c r="B38" s="78" t="s">
        <v>409</v>
      </c>
      <c r="C38" s="34"/>
      <c r="D38" s="35"/>
      <c r="E38" s="35"/>
      <c r="F38" s="35"/>
      <c r="G38" s="427"/>
      <c r="H38" s="34"/>
      <c r="I38" s="35"/>
      <c r="J38" s="35"/>
      <c r="K38" s="35"/>
      <c r="L38" s="35"/>
      <c r="M38" s="35"/>
      <c r="N38" s="35"/>
      <c r="O38" s="35"/>
      <c r="P38" s="36"/>
      <c r="Q38" s="35"/>
      <c r="R38" s="34"/>
      <c r="S38" s="35"/>
      <c r="T38" s="35"/>
      <c r="U38" s="35"/>
      <c r="V38" s="35"/>
      <c r="W38" s="35"/>
      <c r="X38" s="35"/>
      <c r="Y38" s="84">
        <f t="shared" si="7"/>
        <v>0</v>
      </c>
      <c r="Z38" s="49"/>
      <c r="AA38" s="79"/>
      <c r="AB38" s="80"/>
    </row>
    <row r="39" spans="1:28" ht="14.25" thickTop="1"/>
    <row r="40" spans="1:28" ht="14.25">
      <c r="A40" s="110" t="s">
        <v>98</v>
      </c>
    </row>
  </sheetData>
  <mergeCells count="26">
    <mergeCell ref="W4:W6"/>
    <mergeCell ref="X4:X6"/>
    <mergeCell ref="Y4:Y6"/>
    <mergeCell ref="AA4:AB5"/>
    <mergeCell ref="AA6:AA7"/>
    <mergeCell ref="AB6:AB7"/>
    <mergeCell ref="H4:H6"/>
    <mergeCell ref="I4:I6"/>
    <mergeCell ref="J4:J6"/>
    <mergeCell ref="N4:N6"/>
    <mergeCell ref="O4:O6"/>
    <mergeCell ref="C4:C6"/>
    <mergeCell ref="D4:D6"/>
    <mergeCell ref="E4:E6"/>
    <mergeCell ref="F4:F6"/>
    <mergeCell ref="G4:G6"/>
    <mergeCell ref="T4:T6"/>
    <mergeCell ref="U4:U6"/>
    <mergeCell ref="V4:V6"/>
    <mergeCell ref="K4:K6"/>
    <mergeCell ref="L4:L6"/>
    <mergeCell ref="M4:M6"/>
    <mergeCell ref="S4:S6"/>
    <mergeCell ref="P4:P6"/>
    <mergeCell ref="Q4:Q6"/>
    <mergeCell ref="R4:R6"/>
  </mergeCells>
  <phoneticPr fontId="2"/>
  <pageMargins left="0.75" right="0.39" top="0.56000000000000005" bottom="0.51" header="0.51200000000000001" footer="0.51200000000000001"/>
  <pageSetup paperSize="9" scale="85"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Units!$B$4:$B$8</xm:f>
          </x14:formula1>
          <xm:sqref>C7:Y7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44"/>
  <sheetViews>
    <sheetView zoomScale="80" zoomScaleNormal="80" workbookViewId="0">
      <pane xSplit="2" ySplit="8" topLeftCell="L9" activePane="bottomRight" state="frozen"/>
      <selection pane="topRight" activeCell="C1" sqref="C1"/>
      <selection pane="bottomLeft" activeCell="A9" sqref="A9"/>
      <selection pane="bottomRight" activeCell="AA9" sqref="AA9"/>
    </sheetView>
  </sheetViews>
  <sheetFormatPr defaultColWidth="9" defaultRowHeight="13.5"/>
  <cols>
    <col min="1" max="1" width="40.25" customWidth="1"/>
    <col min="2" max="2" width="3.625" customWidth="1"/>
    <col min="3" max="25" width="12.625" customWidth="1"/>
    <col min="26" max="26" width="5" customWidth="1"/>
    <col min="27" max="28" width="12.625" customWidth="1"/>
  </cols>
  <sheetData>
    <row r="1" spans="1:28" ht="24" customHeight="1">
      <c r="A1" s="122" t="s">
        <v>169</v>
      </c>
      <c r="N1" s="132"/>
      <c r="O1" s="132"/>
      <c r="P1" s="132"/>
      <c r="Q1" s="132"/>
      <c r="R1" s="132"/>
      <c r="S1" s="132"/>
      <c r="T1" s="132"/>
      <c r="U1" s="132"/>
      <c r="Y1" s="132"/>
    </row>
    <row r="2" spans="1:28" ht="24" customHeight="1">
      <c r="A2" s="122" t="s">
        <v>258</v>
      </c>
    </row>
    <row r="3" spans="1:28" ht="14.25" customHeight="1" thickBot="1">
      <c r="A3" s="133"/>
      <c r="B3" s="134"/>
      <c r="C3" s="135"/>
      <c r="D3" s="136"/>
      <c r="E3" s="136"/>
      <c r="F3" s="136"/>
      <c r="G3" s="136"/>
      <c r="H3" s="136"/>
      <c r="I3" s="136"/>
      <c r="J3" s="136"/>
      <c r="K3" s="136"/>
      <c r="L3" s="136"/>
      <c r="M3" s="136"/>
      <c r="N3" s="136"/>
      <c r="O3" s="136"/>
      <c r="P3" s="136"/>
      <c r="Q3" s="136"/>
      <c r="R3" s="136"/>
      <c r="S3" s="136"/>
      <c r="T3" s="136"/>
      <c r="U3" s="136"/>
      <c r="V3" s="136"/>
      <c r="W3" s="136"/>
      <c r="X3" s="136"/>
      <c r="Y3" s="136"/>
    </row>
    <row r="4" spans="1:28" ht="18" customHeight="1" thickTop="1">
      <c r="A4" s="2"/>
      <c r="B4" s="40"/>
      <c r="C4" s="501" t="s">
        <v>164</v>
      </c>
      <c r="D4" s="499" t="s">
        <v>165</v>
      </c>
      <c r="E4" s="499" t="s">
        <v>163</v>
      </c>
      <c r="F4" s="499" t="s">
        <v>197</v>
      </c>
      <c r="G4" s="503" t="s">
        <v>167</v>
      </c>
      <c r="H4" s="505" t="s">
        <v>183</v>
      </c>
      <c r="I4" s="497" t="s">
        <v>14</v>
      </c>
      <c r="J4" s="497" t="s">
        <v>15</v>
      </c>
      <c r="K4" s="497" t="s">
        <v>16</v>
      </c>
      <c r="L4" s="499" t="s">
        <v>184</v>
      </c>
      <c r="M4" s="499" t="s">
        <v>185</v>
      </c>
      <c r="N4" s="499" t="s">
        <v>186</v>
      </c>
      <c r="O4" s="499" t="s">
        <v>187</v>
      </c>
      <c r="P4" s="499" t="s">
        <v>188</v>
      </c>
      <c r="Q4" s="499" t="s">
        <v>194</v>
      </c>
      <c r="R4" s="499" t="s">
        <v>189</v>
      </c>
      <c r="S4" s="499" t="s">
        <v>190</v>
      </c>
      <c r="T4" s="497" t="s">
        <v>17</v>
      </c>
      <c r="U4" s="497" t="s">
        <v>18</v>
      </c>
      <c r="V4" s="499" t="s">
        <v>191</v>
      </c>
      <c r="W4" s="499" t="s">
        <v>192</v>
      </c>
      <c r="X4" s="499" t="s">
        <v>193</v>
      </c>
      <c r="Y4" s="503" t="s">
        <v>229</v>
      </c>
      <c r="Z4" s="41"/>
      <c r="AA4" s="508" t="s">
        <v>228</v>
      </c>
      <c r="AB4" s="509"/>
    </row>
    <row r="5" spans="1:28" ht="15">
      <c r="A5" s="2"/>
      <c r="B5" s="40"/>
      <c r="C5" s="502"/>
      <c r="D5" s="500"/>
      <c r="E5" s="500"/>
      <c r="F5" s="500"/>
      <c r="G5" s="504"/>
      <c r="H5" s="506"/>
      <c r="I5" s="498"/>
      <c r="J5" s="498"/>
      <c r="K5" s="498"/>
      <c r="L5" s="500"/>
      <c r="M5" s="500"/>
      <c r="N5" s="500"/>
      <c r="O5" s="500"/>
      <c r="P5" s="500"/>
      <c r="Q5" s="500"/>
      <c r="R5" s="500"/>
      <c r="S5" s="500"/>
      <c r="T5" s="498"/>
      <c r="U5" s="498"/>
      <c r="V5" s="500"/>
      <c r="W5" s="500"/>
      <c r="X5" s="500"/>
      <c r="Y5" s="507"/>
      <c r="Z5" s="41"/>
      <c r="AA5" s="510"/>
      <c r="AB5" s="511"/>
    </row>
    <row r="6" spans="1:28" ht="15">
      <c r="A6" s="2"/>
      <c r="B6" s="40"/>
      <c r="C6" s="502"/>
      <c r="D6" s="500"/>
      <c r="E6" s="500"/>
      <c r="F6" s="500"/>
      <c r="G6" s="504"/>
      <c r="H6" s="506"/>
      <c r="I6" s="498"/>
      <c r="J6" s="498"/>
      <c r="K6" s="498"/>
      <c r="L6" s="500"/>
      <c r="M6" s="500"/>
      <c r="N6" s="500"/>
      <c r="O6" s="500"/>
      <c r="P6" s="500"/>
      <c r="Q6" s="500"/>
      <c r="R6" s="500"/>
      <c r="S6" s="500"/>
      <c r="T6" s="498"/>
      <c r="U6" s="498"/>
      <c r="V6" s="500"/>
      <c r="W6" s="500"/>
      <c r="X6" s="500"/>
      <c r="Y6" s="507"/>
      <c r="Z6" s="41"/>
      <c r="AA6" s="512" t="s">
        <v>192</v>
      </c>
      <c r="AB6" s="514" t="s">
        <v>72</v>
      </c>
    </row>
    <row r="7" spans="1:28" ht="15" customHeight="1">
      <c r="A7" s="2"/>
      <c r="B7" s="40"/>
      <c r="C7" s="222" t="str">
        <f>Supply!D6</f>
        <v>select unit</v>
      </c>
      <c r="D7" s="223" t="str">
        <f>Supply!E6</f>
        <v>select unit</v>
      </c>
      <c r="E7" s="223" t="str">
        <f>Supply!F6</f>
        <v>select unit</v>
      </c>
      <c r="F7" s="223" t="str">
        <f>Supply!G6</f>
        <v>select unit</v>
      </c>
      <c r="G7" s="224" t="str">
        <f>Supply!H6</f>
        <v>select unit</v>
      </c>
      <c r="H7" s="278" t="str">
        <f>Supply!I6</f>
        <v>select unit</v>
      </c>
      <c r="I7" s="223" t="str">
        <f>Supply!J6</f>
        <v>select unit</v>
      </c>
      <c r="J7" s="223" t="str">
        <f>Supply!K6</f>
        <v>select unit</v>
      </c>
      <c r="K7" s="223" t="str">
        <f>Supply!L6</f>
        <v>select unit</v>
      </c>
      <c r="L7" s="223" t="str">
        <f>Supply!M6</f>
        <v>select unit</v>
      </c>
      <c r="M7" s="223" t="str">
        <f>Supply!N6</f>
        <v>select unit</v>
      </c>
      <c r="N7" s="223" t="str">
        <f>Supply!O6</f>
        <v>select unit</v>
      </c>
      <c r="O7" s="223" t="str">
        <f>Supply!P6</f>
        <v>select unit</v>
      </c>
      <c r="P7" s="223" t="str">
        <f>Supply!Q6</f>
        <v>select unit</v>
      </c>
      <c r="Q7" s="223" t="str">
        <f>Supply!R6</f>
        <v>select unit</v>
      </c>
      <c r="R7" s="223" t="str">
        <f>Supply!S6</f>
        <v>select unit</v>
      </c>
      <c r="S7" s="223" t="str">
        <f>Supply!T6</f>
        <v>select unit</v>
      </c>
      <c r="T7" s="223" t="str">
        <f>Supply!U6</f>
        <v>select unit</v>
      </c>
      <c r="U7" s="223" t="str">
        <f>Supply!V6</f>
        <v>select unit</v>
      </c>
      <c r="V7" s="223" t="str">
        <f>Supply!W6</f>
        <v>select unit</v>
      </c>
      <c r="W7" s="223" t="str">
        <f>Supply!X6</f>
        <v>select unit</v>
      </c>
      <c r="X7" s="223" t="str">
        <f>Supply!Y6</f>
        <v>select unit</v>
      </c>
      <c r="Y7" s="224" t="s">
        <v>223</v>
      </c>
      <c r="Z7" s="42"/>
      <c r="AA7" s="513"/>
      <c r="AB7" s="515"/>
    </row>
    <row r="8" spans="1:28" ht="15.75" thickBot="1">
      <c r="A8" s="4"/>
      <c r="B8" s="43"/>
      <c r="C8" s="6" t="s">
        <v>0</v>
      </c>
      <c r="D8" s="44" t="s">
        <v>1</v>
      </c>
      <c r="E8" s="45" t="s">
        <v>2</v>
      </c>
      <c r="F8" s="45" t="s">
        <v>3</v>
      </c>
      <c r="G8" s="8" t="s">
        <v>4</v>
      </c>
      <c r="H8" s="45" t="s">
        <v>5</v>
      </c>
      <c r="I8" s="7" t="s">
        <v>19</v>
      </c>
      <c r="J8" s="7" t="s">
        <v>196</v>
      </c>
      <c r="K8" s="7" t="s">
        <v>200</v>
      </c>
      <c r="L8" s="7" t="s">
        <v>201</v>
      </c>
      <c r="M8" s="7" t="s">
        <v>202</v>
      </c>
      <c r="N8" s="7" t="s">
        <v>203</v>
      </c>
      <c r="O8" s="7" t="s">
        <v>204</v>
      </c>
      <c r="P8" s="7" t="s">
        <v>205</v>
      </c>
      <c r="Q8" s="206" t="s">
        <v>207</v>
      </c>
      <c r="R8" s="46" t="s">
        <v>206</v>
      </c>
      <c r="S8" s="47" t="s">
        <v>208</v>
      </c>
      <c r="T8" s="47" t="s">
        <v>209</v>
      </c>
      <c r="U8" s="47" t="s">
        <v>210</v>
      </c>
      <c r="V8" s="47" t="s">
        <v>211</v>
      </c>
      <c r="W8" s="47" t="s">
        <v>212</v>
      </c>
      <c r="X8" s="47" t="s">
        <v>213</v>
      </c>
      <c r="Y8" s="20" t="s">
        <v>214</v>
      </c>
      <c r="Z8" s="42"/>
      <c r="AA8" s="48" t="s">
        <v>215</v>
      </c>
      <c r="AB8" s="5" t="s">
        <v>216</v>
      </c>
    </row>
    <row r="9" spans="1:28" ht="22.5" customHeight="1" thickTop="1" thickBot="1">
      <c r="A9" s="62" t="s">
        <v>393</v>
      </c>
      <c r="B9" s="137">
        <v>1</v>
      </c>
      <c r="C9" s="139">
        <f t="shared" ref="C9:X9" si="0">C10+C17+C31</f>
        <v>0</v>
      </c>
      <c r="D9" s="140">
        <f t="shared" si="0"/>
        <v>0</v>
      </c>
      <c r="E9" s="141">
        <f t="shared" si="0"/>
        <v>0</v>
      </c>
      <c r="F9" s="141">
        <f t="shared" si="0"/>
        <v>0</v>
      </c>
      <c r="G9" s="428">
        <f t="shared" si="0"/>
        <v>0</v>
      </c>
      <c r="H9" s="140">
        <f t="shared" si="0"/>
        <v>0</v>
      </c>
      <c r="I9" s="141">
        <f t="shared" si="0"/>
        <v>0</v>
      </c>
      <c r="J9" s="141">
        <f t="shared" si="0"/>
        <v>0</v>
      </c>
      <c r="K9" s="141">
        <f t="shared" si="0"/>
        <v>0</v>
      </c>
      <c r="L9" s="141">
        <f t="shared" si="0"/>
        <v>0</v>
      </c>
      <c r="M9" s="142">
        <f t="shared" si="0"/>
        <v>0</v>
      </c>
      <c r="N9" s="207">
        <f t="shared" si="0"/>
        <v>0</v>
      </c>
      <c r="O9" s="140">
        <f t="shared" si="0"/>
        <v>0</v>
      </c>
      <c r="P9" s="141">
        <f t="shared" si="0"/>
        <v>0</v>
      </c>
      <c r="Q9" s="141">
        <f t="shared" si="0"/>
        <v>0</v>
      </c>
      <c r="R9" s="141">
        <f t="shared" si="0"/>
        <v>0</v>
      </c>
      <c r="S9" s="141">
        <f t="shared" si="0"/>
        <v>0</v>
      </c>
      <c r="T9" s="141">
        <f t="shared" si="0"/>
        <v>0</v>
      </c>
      <c r="U9" s="141">
        <f t="shared" si="0"/>
        <v>0</v>
      </c>
      <c r="V9" s="141">
        <f t="shared" si="0"/>
        <v>0</v>
      </c>
      <c r="W9" s="141">
        <f t="shared" si="0"/>
        <v>0</v>
      </c>
      <c r="X9" s="141">
        <f t="shared" si="0"/>
        <v>0</v>
      </c>
      <c r="Y9" s="260">
        <f t="shared" ref="Y9" si="1">Y10+Y17+Y31</f>
        <v>0</v>
      </c>
      <c r="AA9" s="141">
        <f t="shared" ref="AA9" si="2">AA10+AA17+AA31</f>
        <v>0</v>
      </c>
      <c r="AB9" s="141">
        <f t="shared" ref="AB9" si="3">AB10+AB17+AB31</f>
        <v>0</v>
      </c>
    </row>
    <row r="10" spans="1:28" ht="22.5" customHeight="1">
      <c r="A10" s="63" t="s">
        <v>78</v>
      </c>
      <c r="B10" s="173">
        <v>2</v>
      </c>
      <c r="C10" s="138">
        <f t="shared" ref="C10:U10" si="4">SUM(C11:C16)</f>
        <v>0</v>
      </c>
      <c r="D10" s="143">
        <f t="shared" si="4"/>
        <v>0</v>
      </c>
      <c r="E10" s="144">
        <f t="shared" si="4"/>
        <v>0</v>
      </c>
      <c r="F10" s="144">
        <f t="shared" si="4"/>
        <v>0</v>
      </c>
      <c r="G10" s="146">
        <f t="shared" si="4"/>
        <v>0</v>
      </c>
      <c r="H10" s="143">
        <f t="shared" si="4"/>
        <v>0</v>
      </c>
      <c r="I10" s="144">
        <f t="shared" si="4"/>
        <v>0</v>
      </c>
      <c r="J10" s="144">
        <f t="shared" si="4"/>
        <v>0</v>
      </c>
      <c r="K10" s="144">
        <f t="shared" si="4"/>
        <v>0</v>
      </c>
      <c r="L10" s="144">
        <f t="shared" si="4"/>
        <v>0</v>
      </c>
      <c r="M10" s="145">
        <f t="shared" si="4"/>
        <v>0</v>
      </c>
      <c r="N10" s="144">
        <f t="shared" si="4"/>
        <v>0</v>
      </c>
      <c r="O10" s="143">
        <f t="shared" si="4"/>
        <v>0</v>
      </c>
      <c r="P10" s="144">
        <f t="shared" si="4"/>
        <v>0</v>
      </c>
      <c r="Q10" s="144">
        <f t="shared" si="4"/>
        <v>0</v>
      </c>
      <c r="R10" s="144">
        <f t="shared" si="4"/>
        <v>0</v>
      </c>
      <c r="S10" s="144">
        <f t="shared" si="4"/>
        <v>0</v>
      </c>
      <c r="T10" s="144">
        <f t="shared" si="4"/>
        <v>0</v>
      </c>
      <c r="U10" s="144">
        <f t="shared" si="4"/>
        <v>0</v>
      </c>
      <c r="V10" s="144">
        <f t="shared" ref="V10:Y10" si="5">SUM(V11:V16)</f>
        <v>0</v>
      </c>
      <c r="W10" s="144">
        <f t="shared" si="5"/>
        <v>0</v>
      </c>
      <c r="X10" s="144">
        <f t="shared" si="5"/>
        <v>0</v>
      </c>
      <c r="Y10" s="261">
        <f t="shared" si="5"/>
        <v>0</v>
      </c>
      <c r="AA10" s="144">
        <f t="shared" ref="AA10" si="6">SUM(AA11:AA16)</f>
        <v>0</v>
      </c>
      <c r="AB10" s="144">
        <f t="shared" ref="AB10" si="7">SUM(AB11:AB16)</f>
        <v>0</v>
      </c>
    </row>
    <row r="11" spans="1:28" ht="15">
      <c r="A11" s="64" t="s">
        <v>248</v>
      </c>
      <c r="B11" s="173">
        <v>3</v>
      </c>
      <c r="C11" s="172"/>
      <c r="D11" s="148"/>
      <c r="E11" s="149"/>
      <c r="F11" s="149"/>
      <c r="G11" s="429"/>
      <c r="H11" s="148"/>
      <c r="I11" s="149"/>
      <c r="J11" s="149"/>
      <c r="K11" s="149"/>
      <c r="L11" s="149"/>
      <c r="M11" s="150"/>
      <c r="N11" s="149"/>
      <c r="O11" s="148"/>
      <c r="P11" s="149"/>
      <c r="Q11" s="149"/>
      <c r="R11" s="149"/>
      <c r="S11" s="149"/>
      <c r="T11" s="149"/>
      <c r="U11" s="149"/>
      <c r="V11" s="149"/>
      <c r="W11" s="149"/>
      <c r="X11" s="149"/>
      <c r="Y11" s="257">
        <f>SUM(C11:X11)</f>
        <v>0</v>
      </c>
      <c r="AA11" s="149"/>
      <c r="AB11" s="149"/>
    </row>
    <row r="12" spans="1:28" ht="15">
      <c r="A12" s="64" t="s">
        <v>23</v>
      </c>
      <c r="B12" s="173">
        <v>4</v>
      </c>
      <c r="C12" s="147"/>
      <c r="D12" s="148"/>
      <c r="E12" s="149"/>
      <c r="F12" s="149"/>
      <c r="G12" s="429"/>
      <c r="H12" s="148"/>
      <c r="I12" s="149"/>
      <c r="J12" s="149"/>
      <c r="K12" s="149"/>
      <c r="L12" s="149"/>
      <c r="M12" s="150"/>
      <c r="N12" s="149"/>
      <c r="O12" s="148"/>
      <c r="P12" s="149"/>
      <c r="Q12" s="149"/>
      <c r="R12" s="149"/>
      <c r="S12" s="149"/>
      <c r="T12" s="149"/>
      <c r="U12" s="149"/>
      <c r="V12" s="149"/>
      <c r="W12" s="149"/>
      <c r="X12" s="149"/>
      <c r="Y12" s="257">
        <f t="shared" ref="Y12:Y16" si="8">SUM(C12:X12)</f>
        <v>0</v>
      </c>
      <c r="AA12" s="149"/>
      <c r="AB12" s="149"/>
    </row>
    <row r="13" spans="1:28" ht="15">
      <c r="A13" s="64" t="s">
        <v>24</v>
      </c>
      <c r="B13" s="173">
        <v>5</v>
      </c>
      <c r="C13" s="147"/>
      <c r="D13" s="148"/>
      <c r="E13" s="149"/>
      <c r="F13" s="149"/>
      <c r="G13" s="429"/>
      <c r="H13" s="148"/>
      <c r="I13" s="150"/>
      <c r="J13" s="149"/>
      <c r="K13" s="149"/>
      <c r="L13" s="149"/>
      <c r="M13" s="150"/>
      <c r="N13" s="149"/>
      <c r="O13" s="148"/>
      <c r="P13" s="149"/>
      <c r="Q13" s="149"/>
      <c r="R13" s="149"/>
      <c r="S13" s="149"/>
      <c r="T13" s="149"/>
      <c r="U13" s="149"/>
      <c r="V13" s="149"/>
      <c r="W13" s="149"/>
      <c r="X13" s="149"/>
      <c r="Y13" s="257">
        <f t="shared" si="8"/>
        <v>0</v>
      </c>
      <c r="AA13" s="149"/>
      <c r="AB13" s="149"/>
    </row>
    <row r="14" spans="1:28" ht="15">
      <c r="A14" s="64" t="s">
        <v>249</v>
      </c>
      <c r="B14" s="173">
        <v>6</v>
      </c>
      <c r="C14" s="147"/>
      <c r="D14" s="148"/>
      <c r="E14" s="149"/>
      <c r="F14" s="149"/>
      <c r="G14" s="429"/>
      <c r="H14" s="148"/>
      <c r="I14" s="149"/>
      <c r="J14" s="151"/>
      <c r="K14" s="149"/>
      <c r="L14" s="149"/>
      <c r="M14" s="150"/>
      <c r="N14" s="149"/>
      <c r="O14" s="148"/>
      <c r="P14" s="149"/>
      <c r="Q14" s="149"/>
      <c r="R14" s="149"/>
      <c r="S14" s="149"/>
      <c r="T14" s="149"/>
      <c r="U14" s="149"/>
      <c r="V14" s="149"/>
      <c r="W14" s="149"/>
      <c r="X14" s="149"/>
      <c r="Y14" s="257">
        <f t="shared" si="8"/>
        <v>0</v>
      </c>
      <c r="AA14" s="149"/>
      <c r="AB14" s="149"/>
    </row>
    <row r="15" spans="1:28" ht="15">
      <c r="A15" s="64" t="s">
        <v>250</v>
      </c>
      <c r="B15" s="173">
        <v>7</v>
      </c>
      <c r="C15" s="147"/>
      <c r="D15" s="148"/>
      <c r="E15" s="149"/>
      <c r="F15" s="149"/>
      <c r="G15" s="429"/>
      <c r="H15" s="148"/>
      <c r="I15" s="149"/>
      <c r="J15" s="149"/>
      <c r="K15" s="149"/>
      <c r="L15" s="149"/>
      <c r="M15" s="150"/>
      <c r="N15" s="149"/>
      <c r="O15" s="148"/>
      <c r="P15" s="149"/>
      <c r="Q15" s="149"/>
      <c r="R15" s="149"/>
      <c r="S15" s="149"/>
      <c r="T15" s="149"/>
      <c r="U15" s="149"/>
      <c r="V15" s="149"/>
      <c r="W15" s="149"/>
      <c r="X15" s="149"/>
      <c r="Y15" s="257">
        <f t="shared" si="8"/>
        <v>0</v>
      </c>
      <c r="AA15" s="149"/>
      <c r="AB15" s="149"/>
    </row>
    <row r="16" spans="1:28" ht="15.75" thickBot="1">
      <c r="A16" s="65" t="s">
        <v>251</v>
      </c>
      <c r="B16" s="174">
        <v>8</v>
      </c>
      <c r="C16" s="152"/>
      <c r="D16" s="153"/>
      <c r="E16" s="154"/>
      <c r="F16" s="154"/>
      <c r="G16" s="430"/>
      <c r="H16" s="153"/>
      <c r="I16" s="154"/>
      <c r="J16" s="154"/>
      <c r="K16" s="154"/>
      <c r="L16" s="154"/>
      <c r="M16" s="155"/>
      <c r="N16" s="154"/>
      <c r="O16" s="153"/>
      <c r="P16" s="154"/>
      <c r="Q16" s="154"/>
      <c r="R16" s="154"/>
      <c r="S16" s="154"/>
      <c r="T16" s="154"/>
      <c r="U16" s="154"/>
      <c r="V16" s="154"/>
      <c r="W16" s="154"/>
      <c r="X16" s="154"/>
      <c r="Y16" s="262">
        <f t="shared" si="8"/>
        <v>0</v>
      </c>
      <c r="AA16" s="154"/>
      <c r="AB16" s="154"/>
    </row>
    <row r="17" spans="1:28" ht="22.5" customHeight="1">
      <c r="A17" s="63" t="s">
        <v>77</v>
      </c>
      <c r="B17" s="173">
        <v>9</v>
      </c>
      <c r="C17" s="138">
        <f>SUM(C18:C30)</f>
        <v>0</v>
      </c>
      <c r="D17" s="143">
        <f>SUM(D18:D30)</f>
        <v>0</v>
      </c>
      <c r="E17" s="144">
        <f t="shared" ref="E17:U17" si="9">SUM(E18:E30)</f>
        <v>0</v>
      </c>
      <c r="F17" s="144">
        <f>SUM(F18:F30)</f>
        <v>0</v>
      </c>
      <c r="G17" s="146">
        <f t="shared" si="9"/>
        <v>0</v>
      </c>
      <c r="H17" s="143">
        <f t="shared" si="9"/>
        <v>0</v>
      </c>
      <c r="I17" s="144">
        <f t="shared" si="9"/>
        <v>0</v>
      </c>
      <c r="J17" s="144">
        <f t="shared" si="9"/>
        <v>0</v>
      </c>
      <c r="K17" s="144">
        <f t="shared" si="9"/>
        <v>0</v>
      </c>
      <c r="L17" s="144">
        <f t="shared" si="9"/>
        <v>0</v>
      </c>
      <c r="M17" s="145">
        <f t="shared" si="9"/>
        <v>0</v>
      </c>
      <c r="N17" s="144">
        <f t="shared" si="9"/>
        <v>0</v>
      </c>
      <c r="O17" s="143">
        <f t="shared" si="9"/>
        <v>0</v>
      </c>
      <c r="P17" s="144">
        <f t="shared" si="9"/>
        <v>0</v>
      </c>
      <c r="Q17" s="144">
        <f t="shared" ref="Q17:R17" si="10">SUM(Q18:Q30)</f>
        <v>0</v>
      </c>
      <c r="R17" s="144">
        <f t="shared" si="10"/>
        <v>0</v>
      </c>
      <c r="S17" s="144">
        <f t="shared" si="9"/>
        <v>0</v>
      </c>
      <c r="T17" s="144">
        <f t="shared" si="9"/>
        <v>0</v>
      </c>
      <c r="U17" s="144">
        <f t="shared" si="9"/>
        <v>0</v>
      </c>
      <c r="V17" s="144">
        <f t="shared" ref="V17:Y17" si="11">SUM(V18:V30)</f>
        <v>0</v>
      </c>
      <c r="W17" s="144">
        <f t="shared" si="11"/>
        <v>0</v>
      </c>
      <c r="X17" s="144">
        <f t="shared" si="11"/>
        <v>0</v>
      </c>
      <c r="Y17" s="261">
        <f t="shared" si="11"/>
        <v>0</v>
      </c>
      <c r="AA17" s="144">
        <f t="shared" ref="AA17:AB17" si="12">SUM(AA18:AA30)</f>
        <v>0</v>
      </c>
      <c r="AB17" s="144">
        <f t="shared" si="12"/>
        <v>0</v>
      </c>
    </row>
    <row r="18" spans="1:28" ht="15">
      <c r="A18" s="64" t="s">
        <v>252</v>
      </c>
      <c r="B18" s="173">
        <v>10</v>
      </c>
      <c r="C18" s="147"/>
      <c r="D18" s="148"/>
      <c r="E18" s="149"/>
      <c r="F18" s="149"/>
      <c r="G18" s="429"/>
      <c r="H18" s="148"/>
      <c r="I18" s="149"/>
      <c r="J18" s="149"/>
      <c r="K18" s="149"/>
      <c r="L18" s="149"/>
      <c r="M18" s="150"/>
      <c r="N18" s="149"/>
      <c r="O18" s="148"/>
      <c r="P18" s="149"/>
      <c r="Q18" s="149"/>
      <c r="R18" s="149"/>
      <c r="S18" s="149"/>
      <c r="T18" s="149"/>
      <c r="U18" s="149"/>
      <c r="V18" s="149"/>
      <c r="W18" s="149"/>
      <c r="X18" s="149"/>
      <c r="Y18" s="257">
        <f t="shared" ref="Y18:Y30" si="13">SUM(C18:X18)</f>
        <v>0</v>
      </c>
      <c r="AA18" s="149"/>
      <c r="AB18" s="149"/>
    </row>
    <row r="19" spans="1:28" ht="15">
      <c r="A19" s="64" t="s">
        <v>253</v>
      </c>
      <c r="B19" s="173">
        <v>11</v>
      </c>
      <c r="C19" s="147"/>
      <c r="D19" s="148"/>
      <c r="E19" s="149"/>
      <c r="F19" s="149"/>
      <c r="G19" s="429"/>
      <c r="H19" s="148"/>
      <c r="I19" s="149"/>
      <c r="J19" s="149"/>
      <c r="K19" s="149"/>
      <c r="L19" s="149"/>
      <c r="M19" s="150"/>
      <c r="N19" s="149"/>
      <c r="O19" s="148"/>
      <c r="P19" s="149"/>
      <c r="Q19" s="149"/>
      <c r="R19" s="149"/>
      <c r="S19" s="149"/>
      <c r="T19" s="149"/>
      <c r="U19" s="149"/>
      <c r="V19" s="149"/>
      <c r="W19" s="149"/>
      <c r="X19" s="149"/>
      <c r="Y19" s="257">
        <f t="shared" si="13"/>
        <v>0</v>
      </c>
      <c r="AA19" s="149"/>
      <c r="AB19" s="149"/>
    </row>
    <row r="20" spans="1:28" ht="15">
      <c r="A20" s="64" t="s">
        <v>255</v>
      </c>
      <c r="B20" s="173">
        <v>12</v>
      </c>
      <c r="C20" s="147"/>
      <c r="D20" s="148"/>
      <c r="E20" s="149"/>
      <c r="F20" s="149"/>
      <c r="G20" s="429"/>
      <c r="H20" s="148"/>
      <c r="I20" s="149"/>
      <c r="J20" s="149"/>
      <c r="K20" s="149"/>
      <c r="L20" s="149"/>
      <c r="M20" s="150"/>
      <c r="N20" s="149"/>
      <c r="O20" s="148"/>
      <c r="P20" s="149"/>
      <c r="Q20" s="149"/>
      <c r="R20" s="149"/>
      <c r="S20" s="149"/>
      <c r="T20" s="149"/>
      <c r="U20" s="149"/>
      <c r="V20" s="149"/>
      <c r="W20" s="149"/>
      <c r="X20" s="149"/>
      <c r="Y20" s="257">
        <f t="shared" si="13"/>
        <v>0</v>
      </c>
      <c r="AA20" s="149"/>
      <c r="AB20" s="149"/>
    </row>
    <row r="21" spans="1:28" ht="15">
      <c r="A21" s="64" t="s">
        <v>254</v>
      </c>
      <c r="B21" s="173">
        <v>13</v>
      </c>
      <c r="C21" s="147"/>
      <c r="D21" s="148"/>
      <c r="E21" s="149"/>
      <c r="F21" s="149"/>
      <c r="G21" s="429"/>
      <c r="H21" s="148"/>
      <c r="I21" s="149"/>
      <c r="J21" s="149"/>
      <c r="K21" s="149"/>
      <c r="L21" s="149"/>
      <c r="M21" s="150"/>
      <c r="N21" s="149"/>
      <c r="O21" s="148"/>
      <c r="P21" s="149"/>
      <c r="Q21" s="149"/>
      <c r="R21" s="149"/>
      <c r="S21" s="149"/>
      <c r="T21" s="149"/>
      <c r="U21" s="149"/>
      <c r="V21" s="149"/>
      <c r="W21" s="149"/>
      <c r="X21" s="149"/>
      <c r="Y21" s="257">
        <f t="shared" si="13"/>
        <v>0</v>
      </c>
      <c r="AA21" s="149"/>
      <c r="AB21" s="149"/>
    </row>
    <row r="22" spans="1:28" ht="14.25" customHeight="1">
      <c r="A22" s="64" t="s">
        <v>256</v>
      </c>
      <c r="B22" s="173">
        <v>14</v>
      </c>
      <c r="C22" s="147"/>
      <c r="D22" s="148"/>
      <c r="E22" s="149"/>
      <c r="F22" s="149"/>
      <c r="G22" s="429"/>
      <c r="H22" s="148"/>
      <c r="I22" s="149"/>
      <c r="J22" s="149"/>
      <c r="K22" s="149"/>
      <c r="L22" s="149"/>
      <c r="M22" s="150"/>
      <c r="N22" s="149"/>
      <c r="O22" s="148"/>
      <c r="P22" s="149"/>
      <c r="Q22" s="149"/>
      <c r="R22" s="149"/>
      <c r="S22" s="149"/>
      <c r="T22" s="149"/>
      <c r="U22" s="149"/>
      <c r="V22" s="149"/>
      <c r="W22" s="149"/>
      <c r="X22" s="149"/>
      <c r="Y22" s="257">
        <f t="shared" si="13"/>
        <v>0</v>
      </c>
      <c r="AA22" s="149"/>
      <c r="AB22" s="149"/>
    </row>
    <row r="23" spans="1:28" ht="15">
      <c r="A23" s="64" t="s">
        <v>25</v>
      </c>
      <c r="B23" s="173">
        <v>15</v>
      </c>
      <c r="C23" s="147"/>
      <c r="D23" s="148"/>
      <c r="E23" s="149"/>
      <c r="F23" s="149"/>
      <c r="G23" s="429"/>
      <c r="H23" s="148"/>
      <c r="I23" s="149"/>
      <c r="J23" s="149"/>
      <c r="K23" s="149"/>
      <c r="L23" s="149"/>
      <c r="M23" s="150"/>
      <c r="N23" s="149"/>
      <c r="O23" s="148"/>
      <c r="P23" s="149"/>
      <c r="Q23" s="149"/>
      <c r="R23" s="149"/>
      <c r="S23" s="149"/>
      <c r="T23" s="149"/>
      <c r="U23" s="149"/>
      <c r="V23" s="149"/>
      <c r="W23" s="149"/>
      <c r="X23" s="149"/>
      <c r="Y23" s="257">
        <f t="shared" si="13"/>
        <v>0</v>
      </c>
      <c r="AA23" s="149"/>
      <c r="AB23" s="149"/>
    </row>
    <row r="24" spans="1:28" ht="15">
      <c r="A24" s="64" t="s">
        <v>257</v>
      </c>
      <c r="B24" s="173">
        <v>16</v>
      </c>
      <c r="C24" s="147"/>
      <c r="D24" s="148"/>
      <c r="E24" s="149"/>
      <c r="F24" s="149"/>
      <c r="G24" s="429"/>
      <c r="H24" s="148"/>
      <c r="I24" s="149"/>
      <c r="J24" s="149"/>
      <c r="K24" s="149"/>
      <c r="L24" s="149"/>
      <c r="M24" s="150"/>
      <c r="N24" s="149"/>
      <c r="O24" s="148"/>
      <c r="P24" s="149"/>
      <c r="Q24" s="149"/>
      <c r="R24" s="149"/>
      <c r="S24" s="149"/>
      <c r="T24" s="149"/>
      <c r="U24" s="149"/>
      <c r="V24" s="149"/>
      <c r="W24" s="149"/>
      <c r="X24" s="149"/>
      <c r="Y24" s="257">
        <f t="shared" si="13"/>
        <v>0</v>
      </c>
      <c r="AA24" s="149"/>
      <c r="AB24" s="149"/>
    </row>
    <row r="25" spans="1:28" ht="15">
      <c r="A25" s="64" t="s">
        <v>298</v>
      </c>
      <c r="B25" s="173">
        <v>17</v>
      </c>
      <c r="C25" s="147"/>
      <c r="D25" s="148"/>
      <c r="E25" s="149"/>
      <c r="F25" s="149"/>
      <c r="G25" s="429"/>
      <c r="H25" s="148"/>
      <c r="I25" s="149"/>
      <c r="J25" s="149"/>
      <c r="K25" s="149"/>
      <c r="L25" s="149"/>
      <c r="M25" s="150"/>
      <c r="N25" s="149"/>
      <c r="O25" s="148"/>
      <c r="P25" s="149"/>
      <c r="Q25" s="149"/>
      <c r="R25" s="149"/>
      <c r="S25" s="149"/>
      <c r="T25" s="149"/>
      <c r="U25" s="149"/>
      <c r="V25" s="149"/>
      <c r="W25" s="149"/>
      <c r="X25" s="149"/>
      <c r="Y25" s="257">
        <f t="shared" si="13"/>
        <v>0</v>
      </c>
      <c r="AA25" s="149"/>
      <c r="AB25" s="149"/>
    </row>
    <row r="26" spans="1:28" ht="15">
      <c r="A26" s="64" t="s">
        <v>299</v>
      </c>
      <c r="B26" s="173">
        <v>18</v>
      </c>
      <c r="C26" s="147"/>
      <c r="D26" s="148"/>
      <c r="E26" s="149"/>
      <c r="F26" s="149"/>
      <c r="G26" s="429"/>
      <c r="H26" s="148"/>
      <c r="I26" s="149"/>
      <c r="J26" s="149"/>
      <c r="K26" s="149"/>
      <c r="L26" s="149"/>
      <c r="M26" s="150"/>
      <c r="N26" s="149"/>
      <c r="O26" s="148"/>
      <c r="P26" s="149"/>
      <c r="Q26" s="149"/>
      <c r="R26" s="149"/>
      <c r="S26" s="149"/>
      <c r="T26" s="149"/>
      <c r="U26" s="149"/>
      <c r="V26" s="149"/>
      <c r="W26" s="149"/>
      <c r="X26" s="149"/>
      <c r="Y26" s="257">
        <f t="shared" si="13"/>
        <v>0</v>
      </c>
      <c r="AA26" s="149"/>
      <c r="AB26" s="149"/>
    </row>
    <row r="27" spans="1:28" ht="15">
      <c r="A27" s="64" t="s">
        <v>300</v>
      </c>
      <c r="B27" s="173">
        <v>19</v>
      </c>
      <c r="C27" s="147"/>
      <c r="D27" s="148"/>
      <c r="E27" s="149"/>
      <c r="F27" s="149"/>
      <c r="G27" s="429"/>
      <c r="H27" s="148"/>
      <c r="I27" s="149"/>
      <c r="J27" s="149"/>
      <c r="K27" s="149"/>
      <c r="L27" s="149"/>
      <c r="M27" s="150"/>
      <c r="N27" s="149"/>
      <c r="O27" s="148"/>
      <c r="P27" s="149"/>
      <c r="Q27" s="149"/>
      <c r="R27" s="149"/>
      <c r="S27" s="149"/>
      <c r="T27" s="149"/>
      <c r="U27" s="149"/>
      <c r="V27" s="149"/>
      <c r="W27" s="149"/>
      <c r="X27" s="149"/>
      <c r="Y27" s="257">
        <f t="shared" si="13"/>
        <v>0</v>
      </c>
      <c r="AA27" s="149"/>
      <c r="AB27" s="149"/>
    </row>
    <row r="28" spans="1:28" ht="13.5" customHeight="1">
      <c r="A28" s="64" t="s">
        <v>26</v>
      </c>
      <c r="B28" s="173">
        <v>20</v>
      </c>
      <c r="C28" s="147"/>
      <c r="D28" s="148"/>
      <c r="E28" s="149"/>
      <c r="F28" s="149"/>
      <c r="G28" s="429"/>
      <c r="H28" s="148"/>
      <c r="I28" s="149"/>
      <c r="J28" s="149"/>
      <c r="K28" s="149"/>
      <c r="L28" s="149"/>
      <c r="M28" s="150"/>
      <c r="N28" s="149"/>
      <c r="O28" s="148"/>
      <c r="P28" s="149"/>
      <c r="Q28" s="149"/>
      <c r="R28" s="149"/>
      <c r="S28" s="149"/>
      <c r="T28" s="149"/>
      <c r="U28" s="149"/>
      <c r="V28" s="149"/>
      <c r="W28" s="149"/>
      <c r="X28" s="149"/>
      <c r="Y28" s="257">
        <f t="shared" si="13"/>
        <v>0</v>
      </c>
      <c r="AA28" s="149"/>
      <c r="AB28" s="149"/>
    </row>
    <row r="29" spans="1:28" ht="15">
      <c r="A29" s="64" t="s">
        <v>301</v>
      </c>
      <c r="B29" s="173">
        <v>21</v>
      </c>
      <c r="C29" s="147"/>
      <c r="D29" s="148"/>
      <c r="E29" s="149"/>
      <c r="F29" s="149"/>
      <c r="G29" s="429"/>
      <c r="H29" s="148"/>
      <c r="I29" s="149"/>
      <c r="J29" s="149"/>
      <c r="K29" s="149"/>
      <c r="L29" s="149"/>
      <c r="M29" s="150"/>
      <c r="N29" s="149"/>
      <c r="O29" s="148"/>
      <c r="P29" s="149"/>
      <c r="Q29" s="149"/>
      <c r="R29" s="149"/>
      <c r="S29" s="149"/>
      <c r="T29" s="149"/>
      <c r="U29" s="149"/>
      <c r="V29" s="149"/>
      <c r="W29" s="149"/>
      <c r="X29" s="149"/>
      <c r="Y29" s="257">
        <f t="shared" si="13"/>
        <v>0</v>
      </c>
      <c r="AA29" s="149"/>
      <c r="AB29" s="149"/>
    </row>
    <row r="30" spans="1:28" ht="15.75" thickBot="1">
      <c r="A30" s="65" t="s">
        <v>302</v>
      </c>
      <c r="B30" s="175">
        <v>22</v>
      </c>
      <c r="C30" s="156"/>
      <c r="D30" s="153"/>
      <c r="E30" s="154"/>
      <c r="F30" s="154"/>
      <c r="G30" s="430"/>
      <c r="H30" s="153"/>
      <c r="I30" s="154"/>
      <c r="J30" s="154"/>
      <c r="K30" s="154"/>
      <c r="L30" s="154"/>
      <c r="M30" s="155"/>
      <c r="N30" s="154"/>
      <c r="O30" s="153"/>
      <c r="P30" s="154"/>
      <c r="Q30" s="154"/>
      <c r="R30" s="154"/>
      <c r="S30" s="154"/>
      <c r="T30" s="154"/>
      <c r="U30" s="154"/>
      <c r="V30" s="154"/>
      <c r="W30" s="154"/>
      <c r="X30" s="154"/>
      <c r="Y30" s="262">
        <f t="shared" si="13"/>
        <v>0</v>
      </c>
      <c r="AA30" s="154"/>
      <c r="AB30" s="154"/>
    </row>
    <row r="31" spans="1:28" ht="22.5" customHeight="1">
      <c r="A31" s="63" t="s">
        <v>79</v>
      </c>
      <c r="B31" s="173">
        <v>23</v>
      </c>
      <c r="C31" s="138">
        <f>SUM(C32:C36)</f>
        <v>0</v>
      </c>
      <c r="D31" s="143">
        <f>SUM(D32:D36)</f>
        <v>0</v>
      </c>
      <c r="E31" s="144">
        <f>SUM(E32:E36)</f>
        <v>0</v>
      </c>
      <c r="F31" s="144">
        <f t="shared" ref="F31:U31" si="14">SUM(F32:F36)</f>
        <v>0</v>
      </c>
      <c r="G31" s="146">
        <f t="shared" si="14"/>
        <v>0</v>
      </c>
      <c r="H31" s="143">
        <f t="shared" si="14"/>
        <v>0</v>
      </c>
      <c r="I31" s="144">
        <f t="shared" si="14"/>
        <v>0</v>
      </c>
      <c r="J31" s="144">
        <f t="shared" si="14"/>
        <v>0</v>
      </c>
      <c r="K31" s="144">
        <f t="shared" si="14"/>
        <v>0</v>
      </c>
      <c r="L31" s="144">
        <f t="shared" si="14"/>
        <v>0</v>
      </c>
      <c r="M31" s="145">
        <f t="shared" si="14"/>
        <v>0</v>
      </c>
      <c r="N31" s="144">
        <f t="shared" si="14"/>
        <v>0</v>
      </c>
      <c r="O31" s="143">
        <f t="shared" si="14"/>
        <v>0</v>
      </c>
      <c r="P31" s="144">
        <f t="shared" si="14"/>
        <v>0</v>
      </c>
      <c r="Q31" s="144">
        <f t="shared" ref="Q31:R31" si="15">SUM(Q32:Q36)</f>
        <v>0</v>
      </c>
      <c r="R31" s="144">
        <f t="shared" si="15"/>
        <v>0</v>
      </c>
      <c r="S31" s="144">
        <f t="shared" si="14"/>
        <v>0</v>
      </c>
      <c r="T31" s="144">
        <f t="shared" si="14"/>
        <v>0</v>
      </c>
      <c r="U31" s="144">
        <f t="shared" si="14"/>
        <v>0</v>
      </c>
      <c r="V31" s="144">
        <f t="shared" ref="V31:Y31" si="16">SUM(V32:V36)</f>
        <v>0</v>
      </c>
      <c r="W31" s="144">
        <f t="shared" si="16"/>
        <v>0</v>
      </c>
      <c r="X31" s="144">
        <f t="shared" si="16"/>
        <v>0</v>
      </c>
      <c r="Y31" s="146">
        <f t="shared" si="16"/>
        <v>0</v>
      </c>
      <c r="AA31" s="144">
        <f t="shared" ref="AA31:AB31" si="17">SUM(AA32:AA36)</f>
        <v>0</v>
      </c>
      <c r="AB31" s="144">
        <f t="shared" si="17"/>
        <v>0</v>
      </c>
    </row>
    <row r="32" spans="1:28" ht="15">
      <c r="A32" s="64" t="s">
        <v>303</v>
      </c>
      <c r="B32" s="173">
        <v>24</v>
      </c>
      <c r="C32" s="147"/>
      <c r="D32" s="148"/>
      <c r="E32" s="149"/>
      <c r="F32" s="149"/>
      <c r="G32" s="429"/>
      <c r="H32" s="148"/>
      <c r="I32" s="149"/>
      <c r="J32" s="149"/>
      <c r="K32" s="149"/>
      <c r="L32" s="149"/>
      <c r="M32" s="150"/>
      <c r="N32" s="149"/>
      <c r="O32" s="148"/>
      <c r="P32" s="149"/>
      <c r="Q32" s="149"/>
      <c r="R32" s="149"/>
      <c r="S32" s="149"/>
      <c r="T32" s="149"/>
      <c r="U32" s="149"/>
      <c r="V32" s="149"/>
      <c r="W32" s="149"/>
      <c r="X32" s="149"/>
      <c r="Y32" s="257">
        <f t="shared" ref="Y32:Y36" si="18">SUM(C32:X32)</f>
        <v>0</v>
      </c>
      <c r="AA32" s="149"/>
      <c r="AB32" s="149"/>
    </row>
    <row r="33" spans="1:28" ht="15">
      <c r="A33" s="64" t="s">
        <v>27</v>
      </c>
      <c r="B33" s="173">
        <v>25</v>
      </c>
      <c r="C33" s="147"/>
      <c r="D33" s="148"/>
      <c r="E33" s="149"/>
      <c r="F33" s="149"/>
      <c r="G33" s="429"/>
      <c r="H33" s="148"/>
      <c r="I33" s="149"/>
      <c r="J33" s="149"/>
      <c r="K33" s="149"/>
      <c r="L33" s="149"/>
      <c r="M33" s="150"/>
      <c r="N33" s="149"/>
      <c r="O33" s="148"/>
      <c r="P33" s="149"/>
      <c r="Q33" s="149"/>
      <c r="R33" s="149"/>
      <c r="S33" s="149"/>
      <c r="T33" s="149"/>
      <c r="U33" s="149"/>
      <c r="V33" s="149"/>
      <c r="W33" s="149"/>
      <c r="X33" s="149"/>
      <c r="Y33" s="257">
        <f t="shared" si="18"/>
        <v>0</v>
      </c>
      <c r="AA33" s="149"/>
      <c r="AB33" s="149"/>
    </row>
    <row r="34" spans="1:28" ht="15">
      <c r="A34" s="64" t="s">
        <v>28</v>
      </c>
      <c r="B34" s="173">
        <v>26</v>
      </c>
      <c r="C34" s="147"/>
      <c r="D34" s="148"/>
      <c r="E34" s="149"/>
      <c r="F34" s="149"/>
      <c r="G34" s="429"/>
      <c r="H34" s="148"/>
      <c r="I34" s="149"/>
      <c r="J34" s="149"/>
      <c r="K34" s="149"/>
      <c r="L34" s="149"/>
      <c r="M34" s="150"/>
      <c r="N34" s="149"/>
      <c r="O34" s="148"/>
      <c r="P34" s="149"/>
      <c r="Q34" s="149"/>
      <c r="R34" s="149"/>
      <c r="S34" s="149"/>
      <c r="T34" s="149"/>
      <c r="U34" s="149"/>
      <c r="V34" s="149"/>
      <c r="W34" s="149"/>
      <c r="X34" s="149"/>
      <c r="Y34" s="257">
        <f t="shared" si="18"/>
        <v>0</v>
      </c>
      <c r="AA34" s="149"/>
      <c r="AB34" s="149"/>
    </row>
    <row r="35" spans="1:28" ht="15">
      <c r="A35" s="228" t="s">
        <v>63</v>
      </c>
      <c r="B35" s="176">
        <v>27</v>
      </c>
      <c r="C35" s="157"/>
      <c r="D35" s="158"/>
      <c r="E35" s="159"/>
      <c r="F35" s="159"/>
      <c r="G35" s="431"/>
      <c r="H35" s="158"/>
      <c r="I35" s="159"/>
      <c r="J35" s="159"/>
      <c r="K35" s="159"/>
      <c r="L35" s="159"/>
      <c r="M35" s="160"/>
      <c r="N35" s="159"/>
      <c r="O35" s="158"/>
      <c r="P35" s="159"/>
      <c r="Q35" s="159"/>
      <c r="R35" s="159"/>
      <c r="S35" s="159"/>
      <c r="T35" s="159"/>
      <c r="U35" s="159"/>
      <c r="V35" s="159"/>
      <c r="W35" s="159"/>
      <c r="X35" s="159"/>
      <c r="Y35" s="259">
        <f t="shared" si="18"/>
        <v>0</v>
      </c>
      <c r="AA35" s="159"/>
      <c r="AB35" s="159"/>
    </row>
    <row r="36" spans="1:28" ht="15.75" thickBot="1">
      <c r="A36" s="66" t="s">
        <v>302</v>
      </c>
      <c r="B36" s="177">
        <v>28</v>
      </c>
      <c r="C36" s="161"/>
      <c r="D36" s="162"/>
      <c r="E36" s="163"/>
      <c r="F36" s="163"/>
      <c r="G36" s="432"/>
      <c r="H36" s="162"/>
      <c r="I36" s="163"/>
      <c r="J36" s="163"/>
      <c r="K36" s="163"/>
      <c r="L36" s="163"/>
      <c r="M36" s="164"/>
      <c r="N36" s="163"/>
      <c r="O36" s="162"/>
      <c r="P36" s="163"/>
      <c r="Q36" s="163"/>
      <c r="R36" s="163"/>
      <c r="S36" s="163"/>
      <c r="T36" s="163"/>
      <c r="U36" s="163"/>
      <c r="V36" s="163"/>
      <c r="W36" s="163"/>
      <c r="X36" s="163"/>
      <c r="Y36" s="258">
        <f t="shared" si="18"/>
        <v>0</v>
      </c>
      <c r="AA36" s="163"/>
      <c r="AB36" s="163"/>
    </row>
    <row r="37" spans="1:28" ht="22.5" customHeight="1" thickTop="1">
      <c r="A37" s="67" t="s">
        <v>29</v>
      </c>
      <c r="B37" s="178">
        <v>29</v>
      </c>
      <c r="C37" s="165">
        <f>C38+C39+C40+C41+C43</f>
        <v>0</v>
      </c>
      <c r="D37" s="166">
        <f t="shared" ref="D37:X37" si="19">D38+D39+D40+D41+D43</f>
        <v>0</v>
      </c>
      <c r="E37" s="167">
        <f t="shared" si="19"/>
        <v>0</v>
      </c>
      <c r="F37" s="167">
        <f t="shared" si="19"/>
        <v>0</v>
      </c>
      <c r="G37" s="169">
        <f t="shared" si="19"/>
        <v>0</v>
      </c>
      <c r="H37" s="166">
        <f t="shared" si="19"/>
        <v>0</v>
      </c>
      <c r="I37" s="167">
        <f t="shared" si="19"/>
        <v>0</v>
      </c>
      <c r="J37" s="167">
        <f t="shared" si="19"/>
        <v>0</v>
      </c>
      <c r="K37" s="167">
        <f t="shared" si="19"/>
        <v>0</v>
      </c>
      <c r="L37" s="167">
        <f t="shared" si="19"/>
        <v>0</v>
      </c>
      <c r="M37" s="168">
        <f t="shared" si="19"/>
        <v>0</v>
      </c>
      <c r="N37" s="167">
        <f t="shared" si="19"/>
        <v>0</v>
      </c>
      <c r="O37" s="166">
        <f t="shared" si="19"/>
        <v>0</v>
      </c>
      <c r="P37" s="167">
        <f t="shared" si="19"/>
        <v>0</v>
      </c>
      <c r="Q37" s="167">
        <f t="shared" si="19"/>
        <v>0</v>
      </c>
      <c r="R37" s="167">
        <f t="shared" si="19"/>
        <v>0</v>
      </c>
      <c r="S37" s="167">
        <f t="shared" si="19"/>
        <v>0</v>
      </c>
      <c r="T37" s="167">
        <f t="shared" si="19"/>
        <v>0</v>
      </c>
      <c r="U37" s="167">
        <f t="shared" si="19"/>
        <v>0</v>
      </c>
      <c r="V37" s="167">
        <f t="shared" si="19"/>
        <v>0</v>
      </c>
      <c r="W37" s="167">
        <f t="shared" si="19"/>
        <v>0</v>
      </c>
      <c r="X37" s="167">
        <f t="shared" si="19"/>
        <v>0</v>
      </c>
      <c r="Y37" s="169">
        <f t="shared" ref="Y37:Y43" si="20">SUM(C37:X37)</f>
        <v>0</v>
      </c>
      <c r="Z37" s="1"/>
    </row>
    <row r="38" spans="1:28" ht="15">
      <c r="A38" s="64" t="s">
        <v>304</v>
      </c>
      <c r="B38" s="179">
        <v>30</v>
      </c>
      <c r="C38" s="170"/>
      <c r="D38" s="148"/>
      <c r="E38" s="149"/>
      <c r="F38" s="149"/>
      <c r="G38" s="429"/>
      <c r="H38" s="148"/>
      <c r="I38" s="149"/>
      <c r="J38" s="149"/>
      <c r="K38" s="149"/>
      <c r="L38" s="149"/>
      <c r="M38" s="150"/>
      <c r="N38" s="151"/>
      <c r="O38" s="208"/>
      <c r="P38" s="149"/>
      <c r="Q38" s="149"/>
      <c r="R38" s="149"/>
      <c r="S38" s="149"/>
      <c r="T38" s="149"/>
      <c r="U38" s="149"/>
      <c r="V38" s="149"/>
      <c r="W38" s="149"/>
      <c r="X38" s="149"/>
      <c r="Y38" s="257">
        <f t="shared" si="20"/>
        <v>0</v>
      </c>
      <c r="Z38" s="1"/>
    </row>
    <row r="39" spans="1:28" ht="15">
      <c r="A39" s="64" t="s">
        <v>305</v>
      </c>
      <c r="B39" s="179">
        <v>31</v>
      </c>
      <c r="C39" s="170"/>
      <c r="D39" s="148"/>
      <c r="E39" s="149"/>
      <c r="F39" s="149"/>
      <c r="G39" s="429"/>
      <c r="H39" s="148"/>
      <c r="I39" s="149"/>
      <c r="J39" s="149"/>
      <c r="K39" s="149"/>
      <c r="L39" s="149"/>
      <c r="M39" s="150"/>
      <c r="N39" s="149"/>
      <c r="O39" s="148"/>
      <c r="P39" s="149"/>
      <c r="Q39" s="149"/>
      <c r="R39" s="149"/>
      <c r="S39" s="149"/>
      <c r="T39" s="149"/>
      <c r="U39" s="149"/>
      <c r="V39" s="149"/>
      <c r="W39" s="149"/>
      <c r="X39" s="149"/>
      <c r="Y39" s="257">
        <f t="shared" si="20"/>
        <v>0</v>
      </c>
      <c r="Z39" s="1"/>
    </row>
    <row r="40" spans="1:28" ht="15">
      <c r="A40" s="64" t="s">
        <v>306</v>
      </c>
      <c r="B40" s="179">
        <v>32</v>
      </c>
      <c r="C40" s="170"/>
      <c r="D40" s="148"/>
      <c r="E40" s="149"/>
      <c r="F40" s="149"/>
      <c r="G40" s="429"/>
      <c r="H40" s="148"/>
      <c r="I40" s="149"/>
      <c r="J40" s="149"/>
      <c r="K40" s="149"/>
      <c r="L40" s="149"/>
      <c r="M40" s="150"/>
      <c r="N40" s="149"/>
      <c r="O40" s="148"/>
      <c r="P40" s="149"/>
      <c r="Q40" s="149"/>
      <c r="R40" s="149"/>
      <c r="S40" s="149"/>
      <c r="T40" s="149"/>
      <c r="U40" s="149"/>
      <c r="V40" s="149"/>
      <c r="W40" s="149"/>
      <c r="X40" s="149"/>
      <c r="Y40" s="257">
        <f t="shared" si="20"/>
        <v>0</v>
      </c>
      <c r="Z40" s="1"/>
    </row>
    <row r="41" spans="1:28" ht="15">
      <c r="A41" s="64" t="s">
        <v>307</v>
      </c>
      <c r="B41" s="179">
        <v>33</v>
      </c>
      <c r="C41" s="170"/>
      <c r="D41" s="148"/>
      <c r="E41" s="149"/>
      <c r="F41" s="149"/>
      <c r="G41" s="429"/>
      <c r="H41" s="148"/>
      <c r="I41" s="149"/>
      <c r="J41" s="149"/>
      <c r="K41" s="149"/>
      <c r="L41" s="149"/>
      <c r="M41" s="150"/>
      <c r="N41" s="149"/>
      <c r="O41" s="148"/>
      <c r="P41" s="149"/>
      <c r="Q41" s="149"/>
      <c r="R41" s="149"/>
      <c r="S41" s="149"/>
      <c r="T41" s="149"/>
      <c r="U41" s="149"/>
      <c r="V41" s="149"/>
      <c r="W41" s="149"/>
      <c r="X41" s="149"/>
      <c r="Y41" s="257">
        <f t="shared" si="20"/>
        <v>0</v>
      </c>
      <c r="Z41" s="1"/>
    </row>
    <row r="42" spans="1:28" ht="15">
      <c r="A42" s="68" t="s">
        <v>308</v>
      </c>
      <c r="B42" s="179">
        <v>34</v>
      </c>
      <c r="C42" s="170"/>
      <c r="D42" s="148"/>
      <c r="E42" s="149"/>
      <c r="F42" s="149"/>
      <c r="G42" s="429"/>
      <c r="H42" s="148"/>
      <c r="I42" s="149"/>
      <c r="J42" s="149"/>
      <c r="K42" s="149"/>
      <c r="L42" s="149"/>
      <c r="M42" s="150"/>
      <c r="N42" s="149"/>
      <c r="O42" s="148"/>
      <c r="P42" s="149"/>
      <c r="Q42" s="149"/>
      <c r="R42" s="149"/>
      <c r="S42" s="149"/>
      <c r="T42" s="149"/>
      <c r="U42" s="149"/>
      <c r="V42" s="149"/>
      <c r="W42" s="149"/>
      <c r="X42" s="149"/>
      <c r="Y42" s="257">
        <f t="shared" si="20"/>
        <v>0</v>
      </c>
      <c r="Z42" s="1"/>
    </row>
    <row r="43" spans="1:28" ht="15.75" thickBot="1">
      <c r="A43" s="66" t="s">
        <v>309</v>
      </c>
      <c r="B43" s="177">
        <v>35</v>
      </c>
      <c r="C43" s="161"/>
      <c r="D43" s="162"/>
      <c r="E43" s="163"/>
      <c r="F43" s="163"/>
      <c r="G43" s="432"/>
      <c r="H43" s="162"/>
      <c r="I43" s="163"/>
      <c r="J43" s="163"/>
      <c r="K43" s="163"/>
      <c r="L43" s="163"/>
      <c r="M43" s="164"/>
      <c r="N43" s="163"/>
      <c r="O43" s="162"/>
      <c r="P43" s="163"/>
      <c r="Q43" s="163"/>
      <c r="R43" s="163"/>
      <c r="S43" s="163"/>
      <c r="T43" s="163"/>
      <c r="U43" s="163"/>
      <c r="V43" s="163"/>
      <c r="W43" s="163"/>
      <c r="X43" s="163"/>
      <c r="Y43" s="258">
        <f t="shared" si="20"/>
        <v>0</v>
      </c>
      <c r="Z43" s="1"/>
    </row>
    <row r="44" spans="1:28" ht="14.25" thickTop="1">
      <c r="C44" s="171"/>
      <c r="D44" s="171"/>
      <c r="E44" s="171"/>
      <c r="F44" s="171"/>
      <c r="G44" s="171"/>
      <c r="H44" s="171"/>
      <c r="I44" s="171"/>
      <c r="J44" s="171"/>
      <c r="K44" s="171"/>
      <c r="L44" s="171"/>
      <c r="M44" s="171"/>
      <c r="N44" s="171"/>
      <c r="O44" s="171"/>
      <c r="P44" s="171"/>
      <c r="Q44" s="171"/>
      <c r="R44" s="171"/>
      <c r="S44" s="171"/>
      <c r="T44" s="171"/>
      <c r="U44" s="171"/>
      <c r="V44" s="171"/>
      <c r="W44" s="171"/>
      <c r="X44" s="171"/>
      <c r="Y44" s="171"/>
    </row>
  </sheetData>
  <mergeCells count="26">
    <mergeCell ref="N4:N6"/>
    <mergeCell ref="C4:C6"/>
    <mergeCell ref="D4:D6"/>
    <mergeCell ref="E4:E6"/>
    <mergeCell ref="F4:F6"/>
    <mergeCell ref="G4:G6"/>
    <mergeCell ref="H4:H6"/>
    <mergeCell ref="I4:I6"/>
    <mergeCell ref="J4:J6"/>
    <mergeCell ref="K4:K6"/>
    <mergeCell ref="L4:L6"/>
    <mergeCell ref="M4:M6"/>
    <mergeCell ref="AA4:AB5"/>
    <mergeCell ref="AA6:AA7"/>
    <mergeCell ref="AB6:AB7"/>
    <mergeCell ref="O4:O6"/>
    <mergeCell ref="P4:P6"/>
    <mergeCell ref="Q4:Q6"/>
    <mergeCell ref="R4:R6"/>
    <mergeCell ref="S4:S6"/>
    <mergeCell ref="T4:T6"/>
    <mergeCell ref="U4:U6"/>
    <mergeCell ref="V4:V6"/>
    <mergeCell ref="W4:W6"/>
    <mergeCell ref="X4:X6"/>
    <mergeCell ref="Y4:Y6"/>
  </mergeCells>
  <phoneticPr fontId="2"/>
  <pageMargins left="0.98" right="2.16" top="0.52" bottom="0.33" header="0.51" footer="0.33"/>
  <pageSetup paperSize="9" scale="7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Units!$B$4:$B$8</xm:f>
          </x14:formula1>
          <xm:sqref>C7:Y7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4"/>
  <sheetViews>
    <sheetView zoomScale="85" workbookViewId="0"/>
  </sheetViews>
  <sheetFormatPr defaultColWidth="9" defaultRowHeight="13.5"/>
  <cols>
    <col min="1" max="2" width="9" style="181"/>
    <col min="3" max="5" width="17.375" style="182" customWidth="1"/>
    <col min="6" max="6" width="9" style="181"/>
    <col min="7" max="9" width="17.375" style="182" customWidth="1"/>
    <col min="10" max="10" width="30.125" style="181" bestFit="1" customWidth="1"/>
    <col min="11" max="16384" width="9" style="181"/>
  </cols>
  <sheetData>
    <row r="1" spans="1:10" ht="25.5">
      <c r="A1" s="180" t="s">
        <v>169</v>
      </c>
    </row>
    <row r="2" spans="1:10" ht="25.5">
      <c r="A2" s="183" t="s">
        <v>128</v>
      </c>
    </row>
    <row r="4" spans="1:10">
      <c r="A4" s="184" t="s">
        <v>100</v>
      </c>
    </row>
    <row r="5" spans="1:10" ht="14.25" thickBot="1"/>
    <row r="6" spans="1:10">
      <c r="B6" s="522" t="s">
        <v>129</v>
      </c>
      <c r="C6" s="519" t="s">
        <v>130</v>
      </c>
      <c r="D6" s="520"/>
      <c r="E6" s="521"/>
      <c r="G6" s="516" t="s">
        <v>131</v>
      </c>
      <c r="H6" s="517"/>
      <c r="I6" s="518"/>
      <c r="J6" s="185" t="s">
        <v>132</v>
      </c>
    </row>
    <row r="7" spans="1:10" ht="14.25" thickBot="1">
      <c r="B7" s="523"/>
      <c r="C7" s="186" t="s">
        <v>133</v>
      </c>
      <c r="D7" s="187" t="s">
        <v>134</v>
      </c>
      <c r="E7" s="188" t="s">
        <v>135</v>
      </c>
      <c r="G7" s="189" t="s">
        <v>133</v>
      </c>
      <c r="H7" s="187" t="s">
        <v>134</v>
      </c>
      <c r="I7" s="188" t="s">
        <v>135</v>
      </c>
      <c r="J7" s="190"/>
    </row>
    <row r="8" spans="1:10" ht="14.25" thickTop="1">
      <c r="B8" s="191">
        <v>1</v>
      </c>
      <c r="C8" s="192" t="s">
        <v>136</v>
      </c>
      <c r="D8" s="193">
        <v>1</v>
      </c>
      <c r="E8" s="194" t="s">
        <v>137</v>
      </c>
      <c r="F8" s="182" t="s">
        <v>138</v>
      </c>
      <c r="G8" s="195" t="s">
        <v>22</v>
      </c>
      <c r="H8" s="193">
        <v>1</v>
      </c>
      <c r="I8" s="194" t="s">
        <v>139</v>
      </c>
      <c r="J8" s="196" t="s">
        <v>59</v>
      </c>
    </row>
    <row r="9" spans="1:10">
      <c r="B9" s="191">
        <v>2</v>
      </c>
      <c r="C9" s="192" t="s">
        <v>22</v>
      </c>
      <c r="D9" s="193">
        <v>3</v>
      </c>
      <c r="E9" s="194" t="s">
        <v>101</v>
      </c>
      <c r="F9" s="182" t="s">
        <v>138</v>
      </c>
      <c r="G9" s="195" t="s">
        <v>140</v>
      </c>
      <c r="H9" s="193">
        <v>3</v>
      </c>
      <c r="I9" s="194" t="s">
        <v>141</v>
      </c>
      <c r="J9" s="196" t="s">
        <v>102</v>
      </c>
    </row>
    <row r="10" spans="1:10">
      <c r="B10" s="191">
        <v>3</v>
      </c>
      <c r="C10" s="192" t="s">
        <v>22</v>
      </c>
      <c r="D10" s="193">
        <v>3</v>
      </c>
      <c r="E10" s="194" t="s">
        <v>103</v>
      </c>
      <c r="F10" s="182" t="s">
        <v>138</v>
      </c>
      <c r="G10" s="195" t="s">
        <v>140</v>
      </c>
      <c r="H10" s="193">
        <v>3</v>
      </c>
      <c r="I10" s="194" t="s">
        <v>142</v>
      </c>
      <c r="J10" s="196" t="s">
        <v>104</v>
      </c>
    </row>
    <row r="11" spans="1:10">
      <c r="B11" s="191">
        <v>4</v>
      </c>
      <c r="C11" s="192" t="s">
        <v>22</v>
      </c>
      <c r="D11" s="193">
        <v>3</v>
      </c>
      <c r="E11" s="194" t="s">
        <v>105</v>
      </c>
      <c r="F11" s="182" t="s">
        <v>138</v>
      </c>
      <c r="G11" s="195" t="s">
        <v>140</v>
      </c>
      <c r="H11" s="193">
        <v>3</v>
      </c>
      <c r="I11" s="194" t="s">
        <v>143</v>
      </c>
      <c r="J11" s="196" t="s">
        <v>106</v>
      </c>
    </row>
    <row r="12" spans="1:10">
      <c r="B12" s="191">
        <v>5</v>
      </c>
      <c r="C12" s="192" t="s">
        <v>22</v>
      </c>
      <c r="D12" s="193">
        <v>3</v>
      </c>
      <c r="E12" s="194" t="s">
        <v>107</v>
      </c>
      <c r="F12" s="182" t="s">
        <v>138</v>
      </c>
      <c r="G12" s="195" t="s">
        <v>140</v>
      </c>
      <c r="H12" s="193">
        <v>3</v>
      </c>
      <c r="I12" s="194" t="s">
        <v>144</v>
      </c>
      <c r="J12" s="196" t="s">
        <v>108</v>
      </c>
    </row>
    <row r="13" spans="1:10">
      <c r="B13" s="191">
        <v>6</v>
      </c>
      <c r="C13" s="192" t="s">
        <v>22</v>
      </c>
      <c r="D13" s="193">
        <v>3</v>
      </c>
      <c r="E13" s="194" t="s">
        <v>109</v>
      </c>
      <c r="F13" s="182" t="s">
        <v>138</v>
      </c>
      <c r="G13" s="195" t="s">
        <v>140</v>
      </c>
      <c r="H13" s="193">
        <v>3</v>
      </c>
      <c r="I13" s="194" t="s">
        <v>145</v>
      </c>
      <c r="J13" s="196" t="s">
        <v>110</v>
      </c>
    </row>
    <row r="14" spans="1:10">
      <c r="B14" s="191">
        <v>7</v>
      </c>
      <c r="C14" s="192" t="s">
        <v>22</v>
      </c>
      <c r="D14" s="193">
        <v>3</v>
      </c>
      <c r="E14" s="194" t="s">
        <v>111</v>
      </c>
      <c r="F14" s="182" t="s">
        <v>138</v>
      </c>
      <c r="G14" s="195" t="s">
        <v>140</v>
      </c>
      <c r="H14" s="193">
        <v>3</v>
      </c>
      <c r="I14" s="194" t="s">
        <v>146</v>
      </c>
      <c r="J14" s="196" t="s">
        <v>112</v>
      </c>
    </row>
    <row r="15" spans="1:10">
      <c r="B15" s="191">
        <v>8</v>
      </c>
      <c r="C15" s="192" t="s">
        <v>22</v>
      </c>
      <c r="D15" s="193">
        <v>3</v>
      </c>
      <c r="E15" s="194" t="s">
        <v>113</v>
      </c>
      <c r="F15" s="182" t="s">
        <v>138</v>
      </c>
      <c r="G15" s="195" t="s">
        <v>140</v>
      </c>
      <c r="H15" s="193">
        <v>3</v>
      </c>
      <c r="I15" s="194" t="s">
        <v>147</v>
      </c>
      <c r="J15" s="196" t="s">
        <v>114</v>
      </c>
    </row>
    <row r="16" spans="1:10">
      <c r="B16" s="191">
        <v>9</v>
      </c>
      <c r="C16" s="192" t="s">
        <v>22</v>
      </c>
      <c r="D16" s="193">
        <v>3</v>
      </c>
      <c r="E16" s="194" t="s">
        <v>115</v>
      </c>
      <c r="F16" s="182" t="s">
        <v>138</v>
      </c>
      <c r="G16" s="195" t="s">
        <v>140</v>
      </c>
      <c r="H16" s="193">
        <v>3</v>
      </c>
      <c r="I16" s="194" t="s">
        <v>148</v>
      </c>
      <c r="J16" s="196" t="s">
        <v>116</v>
      </c>
    </row>
    <row r="17" spans="2:10">
      <c r="B17" s="191">
        <v>10</v>
      </c>
      <c r="C17" s="192" t="s">
        <v>22</v>
      </c>
      <c r="D17" s="193">
        <v>3</v>
      </c>
      <c r="E17" s="194" t="s">
        <v>117</v>
      </c>
      <c r="F17" s="182" t="s">
        <v>138</v>
      </c>
      <c r="G17" s="195" t="s">
        <v>140</v>
      </c>
      <c r="H17" s="193">
        <v>3</v>
      </c>
      <c r="I17" s="194" t="s">
        <v>149</v>
      </c>
      <c r="J17" s="196" t="s">
        <v>118</v>
      </c>
    </row>
    <row r="18" spans="2:10">
      <c r="B18" s="191">
        <v>11</v>
      </c>
      <c r="C18" s="192" t="s">
        <v>22</v>
      </c>
      <c r="D18" s="193">
        <v>3</v>
      </c>
      <c r="E18" s="194" t="s">
        <v>119</v>
      </c>
      <c r="F18" s="182" t="s">
        <v>138</v>
      </c>
      <c r="G18" s="195" t="s">
        <v>140</v>
      </c>
      <c r="H18" s="193">
        <v>3</v>
      </c>
      <c r="I18" s="194" t="s">
        <v>150</v>
      </c>
      <c r="J18" s="196" t="s">
        <v>120</v>
      </c>
    </row>
    <row r="19" spans="2:10">
      <c r="B19" s="191">
        <v>12</v>
      </c>
      <c r="C19" s="192" t="s">
        <v>22</v>
      </c>
      <c r="D19" s="193">
        <v>3</v>
      </c>
      <c r="E19" s="194" t="s">
        <v>121</v>
      </c>
      <c r="F19" s="182" t="s">
        <v>138</v>
      </c>
      <c r="G19" s="195" t="s">
        <v>140</v>
      </c>
      <c r="H19" s="193">
        <v>3</v>
      </c>
      <c r="I19" s="194" t="s">
        <v>151</v>
      </c>
      <c r="J19" s="196" t="s">
        <v>122</v>
      </c>
    </row>
    <row r="20" spans="2:10">
      <c r="B20" s="191">
        <v>13</v>
      </c>
      <c r="C20" s="192" t="s">
        <v>22</v>
      </c>
      <c r="D20" s="193">
        <v>3</v>
      </c>
      <c r="E20" s="194" t="s">
        <v>152</v>
      </c>
      <c r="F20" s="182" t="s">
        <v>138</v>
      </c>
      <c r="G20" s="195" t="s">
        <v>140</v>
      </c>
      <c r="H20" s="193">
        <v>3</v>
      </c>
      <c r="I20" s="194" t="s">
        <v>153</v>
      </c>
      <c r="J20" s="196" t="s">
        <v>123</v>
      </c>
    </row>
    <row r="21" spans="2:10">
      <c r="B21" s="191">
        <v>14</v>
      </c>
      <c r="C21" s="192" t="s">
        <v>22</v>
      </c>
      <c r="D21" s="193">
        <v>3</v>
      </c>
      <c r="E21" s="194" t="s">
        <v>154</v>
      </c>
      <c r="F21" s="182" t="s">
        <v>138</v>
      </c>
      <c r="G21" s="195" t="s">
        <v>140</v>
      </c>
      <c r="H21" s="193">
        <v>3</v>
      </c>
      <c r="I21" s="194" t="s">
        <v>155</v>
      </c>
      <c r="J21" s="196" t="s">
        <v>124</v>
      </c>
    </row>
    <row r="22" spans="2:10">
      <c r="B22" s="191">
        <v>15</v>
      </c>
      <c r="C22" s="192" t="s">
        <v>22</v>
      </c>
      <c r="D22" s="193">
        <v>3</v>
      </c>
      <c r="E22" s="194" t="s">
        <v>156</v>
      </c>
      <c r="F22" s="182" t="s">
        <v>138</v>
      </c>
      <c r="G22" s="195" t="s">
        <v>140</v>
      </c>
      <c r="H22" s="193">
        <v>3</v>
      </c>
      <c r="I22" s="194" t="s">
        <v>157</v>
      </c>
      <c r="J22" s="196" t="s">
        <v>125</v>
      </c>
    </row>
    <row r="23" spans="2:10">
      <c r="B23" s="191">
        <v>16</v>
      </c>
      <c r="C23" s="192" t="s">
        <v>22</v>
      </c>
      <c r="D23" s="193">
        <v>3</v>
      </c>
      <c r="E23" s="194" t="s">
        <v>158</v>
      </c>
      <c r="F23" s="182" t="s">
        <v>138</v>
      </c>
      <c r="G23" s="195" t="s">
        <v>140</v>
      </c>
      <c r="H23" s="193">
        <v>3</v>
      </c>
      <c r="I23" s="194" t="s">
        <v>159</v>
      </c>
      <c r="J23" s="196" t="s">
        <v>126</v>
      </c>
    </row>
    <row r="24" spans="2:10" ht="14.25" thickBot="1">
      <c r="B24" s="197">
        <v>17</v>
      </c>
      <c r="C24" s="198" t="s">
        <v>22</v>
      </c>
      <c r="D24" s="199">
        <v>3</v>
      </c>
      <c r="E24" s="200" t="s">
        <v>160</v>
      </c>
      <c r="F24" s="182" t="s">
        <v>138</v>
      </c>
      <c r="G24" s="201" t="s">
        <v>140</v>
      </c>
      <c r="H24" s="199">
        <v>3</v>
      </c>
      <c r="I24" s="200" t="s">
        <v>161</v>
      </c>
      <c r="J24" s="202" t="s">
        <v>127</v>
      </c>
    </row>
  </sheetData>
  <mergeCells count="3">
    <mergeCell ref="G6:I6"/>
    <mergeCell ref="C6:E6"/>
    <mergeCell ref="B6:B7"/>
  </mergeCells>
  <phoneticPr fontId="2"/>
  <pageMargins left="0.75" right="0.75" top="1" bottom="1" header="0.5" footer="0.5"/>
  <pageSetup paperSize="9" orientation="portrait" horizontalDpi="0"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4"/>
  <sheetViews>
    <sheetView workbookViewId="0">
      <selection sqref="A1:XFD1048576"/>
    </sheetView>
  </sheetViews>
  <sheetFormatPr defaultColWidth="9" defaultRowHeight="15"/>
  <cols>
    <col min="1" max="1" width="24.125" style="112" customWidth="1"/>
    <col min="2" max="2" width="9" style="112"/>
    <col min="3" max="3" width="9" style="212"/>
    <col min="4" max="7" width="9" style="112"/>
    <col min="8" max="8" width="10.875" style="112" bestFit="1" customWidth="1"/>
    <col min="9" max="16384" width="9" style="112"/>
  </cols>
  <sheetData>
    <row r="1" spans="1:9" ht="25.5">
      <c r="A1" s="209" t="s">
        <v>261</v>
      </c>
    </row>
    <row r="3" spans="1:9">
      <c r="A3" s="210" t="s">
        <v>262</v>
      </c>
    </row>
    <row r="4" spans="1:9">
      <c r="B4" s="112" t="s">
        <v>223</v>
      </c>
      <c r="D4" s="112" t="s">
        <v>266</v>
      </c>
      <c r="E4" s="112" t="s">
        <v>267</v>
      </c>
      <c r="F4" s="112" t="s">
        <v>268</v>
      </c>
      <c r="G4" s="112" t="s">
        <v>269</v>
      </c>
    </row>
    <row r="5" spans="1:9">
      <c r="A5" s="112" t="s">
        <v>224</v>
      </c>
      <c r="B5" s="112" t="s">
        <v>266</v>
      </c>
      <c r="C5" s="212" t="s">
        <v>283</v>
      </c>
      <c r="D5" s="112">
        <v>1</v>
      </c>
      <c r="E5" s="112">
        <f>1000*158.987/1000</f>
        <v>158.98699999999999</v>
      </c>
      <c r="F5" s="112">
        <f>1000*158.987/1000</f>
        <v>158.98699999999999</v>
      </c>
      <c r="G5" s="112">
        <f>(1000/7.37)/1000</f>
        <v>0.13568521031207598</v>
      </c>
    </row>
    <row r="6" spans="1:9">
      <c r="A6" s="112" t="s">
        <v>225</v>
      </c>
      <c r="B6" s="112" t="s">
        <v>267</v>
      </c>
      <c r="C6" s="212" t="s">
        <v>283</v>
      </c>
      <c r="D6" s="112">
        <f>(1000000/158.987)/1000</f>
        <v>6.2898224383125658</v>
      </c>
      <c r="E6" s="112">
        <v>1</v>
      </c>
      <c r="F6" s="112">
        <v>1</v>
      </c>
      <c r="G6" s="112">
        <f>1000000/1172/1000</f>
        <v>0.85324232081911255</v>
      </c>
    </row>
    <row r="7" spans="1:9" ht="18">
      <c r="A7" s="112" t="s">
        <v>264</v>
      </c>
      <c r="B7" s="112" t="s">
        <v>284</v>
      </c>
      <c r="C7" s="212" t="s">
        <v>283</v>
      </c>
      <c r="D7" s="112">
        <f>(1000000/158.987)/1000</f>
        <v>6.2898224383125658</v>
      </c>
      <c r="E7" s="112">
        <v>1</v>
      </c>
      <c r="F7" s="112">
        <v>1</v>
      </c>
      <c r="G7" s="112">
        <f>G6</f>
        <v>0.85324232081911255</v>
      </c>
    </row>
    <row r="8" spans="1:9">
      <c r="A8" s="112" t="s">
        <v>263</v>
      </c>
      <c r="B8" s="112" t="s">
        <v>269</v>
      </c>
      <c r="C8" s="212" t="s">
        <v>283</v>
      </c>
      <c r="D8" s="112">
        <f>1*7.37</f>
        <v>7.37</v>
      </c>
      <c r="E8" s="112">
        <f>(1000*1172)/1000000</f>
        <v>1.1719999999999999</v>
      </c>
      <c r="F8" s="112">
        <f>(1000*1172)/1000000</f>
        <v>1.1719999999999999</v>
      </c>
      <c r="G8" s="112">
        <v>1</v>
      </c>
    </row>
    <row r="10" spans="1:9">
      <c r="A10" s="210" t="s">
        <v>265</v>
      </c>
    </row>
    <row r="11" spans="1:9">
      <c r="B11" s="112" t="s">
        <v>282</v>
      </c>
      <c r="D11" s="112" t="s">
        <v>277</v>
      </c>
      <c r="E11" s="112" t="s">
        <v>274</v>
      </c>
      <c r="F11" s="112" t="s">
        <v>281</v>
      </c>
      <c r="G11" s="112" t="s">
        <v>275</v>
      </c>
      <c r="H11" s="112" t="s">
        <v>270</v>
      </c>
      <c r="I11" s="112" t="s">
        <v>276</v>
      </c>
    </row>
    <row r="12" spans="1:9">
      <c r="A12" s="112" t="s">
        <v>272</v>
      </c>
      <c r="B12" s="112" t="s">
        <v>277</v>
      </c>
      <c r="C12" s="212" t="s">
        <v>283</v>
      </c>
      <c r="D12" s="112">
        <v>1</v>
      </c>
      <c r="E12" s="112">
        <f>1/D13</f>
        <v>0.27777777777777779</v>
      </c>
      <c r="F12" s="211">
        <v>238.846</v>
      </c>
      <c r="G12" s="112">
        <v>25.825800000000001</v>
      </c>
      <c r="H12" s="112">
        <f>23.8846/1000</f>
        <v>2.3884599999999999E-2</v>
      </c>
      <c r="I12" s="112">
        <v>947.81700000000001</v>
      </c>
    </row>
    <row r="13" spans="1:9">
      <c r="A13" s="112" t="s">
        <v>273</v>
      </c>
      <c r="B13" s="112" t="s">
        <v>274</v>
      </c>
      <c r="C13" s="212" t="s">
        <v>283</v>
      </c>
      <c r="D13" s="112">
        <v>3.6</v>
      </c>
      <c r="E13" s="112">
        <v>1</v>
      </c>
      <c r="F13" s="112">
        <v>859.846</v>
      </c>
      <c r="G13" s="112">
        <v>92.972899999999996</v>
      </c>
      <c r="H13" s="112">
        <f>85.9845/1000</f>
        <v>8.5984499999999991E-2</v>
      </c>
      <c r="I13" s="112">
        <v>3412.14</v>
      </c>
    </row>
    <row r="14" spans="1:9">
      <c r="A14" s="112" t="s">
        <v>278</v>
      </c>
      <c r="B14" s="112" t="s">
        <v>281</v>
      </c>
      <c r="C14" s="212" t="s">
        <v>283</v>
      </c>
      <c r="D14" s="112">
        <f>1/F12</f>
        <v>4.186798187953744E-3</v>
      </c>
      <c r="E14" s="112">
        <f>1/F13</f>
        <v>1.1629989556269378E-3</v>
      </c>
      <c r="F14" s="112">
        <v>1</v>
      </c>
      <c r="G14" s="112">
        <f>1/G13</f>
        <v>1.0755822395558275E-2</v>
      </c>
      <c r="H14" s="112">
        <f>1/F16</f>
        <v>1E-4</v>
      </c>
      <c r="I14" s="112">
        <v>3.9676100000000001</v>
      </c>
    </row>
    <row r="15" spans="1:9">
      <c r="A15" s="112" t="s">
        <v>280</v>
      </c>
      <c r="B15" s="112" t="s">
        <v>275</v>
      </c>
      <c r="C15" s="212" t="s">
        <v>283</v>
      </c>
      <c r="D15" s="112">
        <f>1/G12</f>
        <v>3.8720968953527092E-2</v>
      </c>
      <c r="E15" s="112">
        <v>1.0755799999999999E-2</v>
      </c>
      <c r="F15" s="112">
        <v>9.2483400000000007</v>
      </c>
      <c r="G15" s="112">
        <v>1</v>
      </c>
      <c r="H15" s="112">
        <v>0.92483400000000004</v>
      </c>
      <c r="I15" s="112">
        <v>36.700400000000002</v>
      </c>
    </row>
    <row r="16" spans="1:9">
      <c r="A16" s="112" t="s">
        <v>279</v>
      </c>
      <c r="B16" s="112" t="s">
        <v>270</v>
      </c>
      <c r="C16" s="212" t="s">
        <v>283</v>
      </c>
      <c r="D16" s="112">
        <f>1/H12</f>
        <v>41.867981879537446</v>
      </c>
      <c r="E16" s="112">
        <v>11.63</v>
      </c>
      <c r="F16" s="112">
        <v>10000</v>
      </c>
      <c r="G16" s="112">
        <v>1.0812700000000001E-3</v>
      </c>
      <c r="H16" s="112">
        <v>1</v>
      </c>
      <c r="I16" s="112">
        <v>39683.199999999997</v>
      </c>
    </row>
    <row r="17" spans="1:9">
      <c r="A17" s="112" t="s">
        <v>271</v>
      </c>
      <c r="B17" s="112" t="s">
        <v>276</v>
      </c>
      <c r="C17" s="212" t="s">
        <v>283</v>
      </c>
      <c r="D17" s="112">
        <f>1/I12</f>
        <v>1.055055986545926E-3</v>
      </c>
      <c r="E17" s="112">
        <v>2.93071E-4</v>
      </c>
      <c r="F17" s="112">
        <v>251996</v>
      </c>
      <c r="G17" s="112">
        <v>2.72477E-2</v>
      </c>
      <c r="H17" s="112">
        <v>2.5199599999999998E-5</v>
      </c>
      <c r="I17" s="112">
        <v>1</v>
      </c>
    </row>
    <row r="20" spans="1:9">
      <c r="A20" s="210" t="s">
        <v>285</v>
      </c>
    </row>
    <row r="22" spans="1:9">
      <c r="A22" s="112" t="s">
        <v>286</v>
      </c>
    </row>
    <row r="23" spans="1:9">
      <c r="A23" s="112" t="s">
        <v>287</v>
      </c>
    </row>
    <row r="24" spans="1:9">
      <c r="A24" s="112" t="s">
        <v>288</v>
      </c>
    </row>
    <row r="25" spans="1:9">
      <c r="A25" s="112" t="s">
        <v>289</v>
      </c>
    </row>
    <row r="26" spans="1:9">
      <c r="A26" s="112" t="s">
        <v>294</v>
      </c>
    </row>
    <row r="27" spans="1:9">
      <c r="A27" s="112" t="s">
        <v>295</v>
      </c>
    </row>
    <row r="28" spans="1:9">
      <c r="A28" s="112" t="s">
        <v>296</v>
      </c>
    </row>
    <row r="30" spans="1:9">
      <c r="A30" s="210" t="s">
        <v>337</v>
      </c>
    </row>
    <row r="32" spans="1:9">
      <c r="A32" s="112" t="s">
        <v>291</v>
      </c>
    </row>
    <row r="33" spans="1:1">
      <c r="A33" s="112" t="s">
        <v>292</v>
      </c>
    </row>
    <row r="34" spans="1:1">
      <c r="A34" s="112" t="s">
        <v>293</v>
      </c>
    </row>
  </sheetData>
  <sheetProtection password="F9F9"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Cover</vt:lpstr>
      <vt:lpstr>Primary</vt:lpstr>
      <vt:lpstr>Supply</vt:lpstr>
      <vt:lpstr>Imports</vt:lpstr>
      <vt:lpstr>Exports</vt:lpstr>
      <vt:lpstr>Transformation</vt:lpstr>
      <vt:lpstr>Final consumption</vt:lpstr>
      <vt:lpstr>correspondence table</vt:lpstr>
      <vt:lpstr>Units</vt:lpstr>
      <vt:lpstr>'Final consumption'!Print_Area</vt:lpstr>
      <vt:lpstr>Supply!Print_Area</vt:lpstr>
      <vt:lpstr>Transformation!Print_Area</vt:lpstr>
      <vt:lpstr>'Final consumption'!Print_Titles</vt:lpstr>
      <vt:lpstr>Supply!Print_Titles</vt:lpstr>
      <vt:lpstr>Transformation!Print_Titles</vt:lpstr>
    </vt:vector>
  </TitlesOfParts>
  <Company>EDMC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繁</dc:creator>
  <cp:lastModifiedBy>Matthew DUMLAO</cp:lastModifiedBy>
  <cp:lastPrinted>2005-08-18T07:22:34Z</cp:lastPrinted>
  <dcterms:created xsi:type="dcterms:W3CDTF">2004-06-02T08:22:47Z</dcterms:created>
  <dcterms:modified xsi:type="dcterms:W3CDTF">2026-05-21T03:29:12Z</dcterms:modified>
</cp:coreProperties>
</file>