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ESTO only\ESTO\Annual\data\2024\Questionnaires\Questionnaires - APERC revisions\"/>
    </mc:Choice>
  </mc:AlternateContent>
  <xr:revisionPtr revIDLastSave="0" documentId="13_ncr:1_{CD3953B6-E2F5-4036-BA42-93D81A5A0A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" sheetId="7" r:id="rId1"/>
    <sheet name="Primary supply" sheetId="4" r:id="rId2"/>
    <sheet name="Imports" sheetId="9" r:id="rId3"/>
    <sheet name="Exports" sheetId="11" r:id="rId4"/>
    <sheet name="Transformation" sheetId="5" r:id="rId5"/>
    <sheet name="Final consumption" sheetId="3" r:id="rId6"/>
    <sheet name="Gas Processing" sheetId="6" r:id="rId7"/>
    <sheet name="Units" sheetId="10" state="hidden" r:id="rId8"/>
    <sheet name="correspondence table" sheetId="8" state="hidden" r:id="rId9"/>
  </sheets>
  <definedNames>
    <definedName name="_xlnm.Print_Area" localSheetId="5">'Final consumption'!$A$1:$H$36</definedName>
    <definedName name="_xlnm.Print_Area" localSheetId="6">'Gas Processing'!$A$1:$R$17</definedName>
    <definedName name="_xlnm.Print_Area" localSheetId="1">'Primary supply'!$A$1:$G$38</definedName>
    <definedName name="_xlnm.Print_Area" localSheetId="4">Transformation!$A$1:$K$39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E11" i="6" l="1"/>
  <c r="C11" i="6"/>
  <c r="I259" i="11" l="1"/>
  <c r="F259" i="11"/>
  <c r="I258" i="11"/>
  <c r="F258" i="11"/>
  <c r="I257" i="11"/>
  <c r="F257" i="11"/>
  <c r="I256" i="11"/>
  <c r="F256" i="11"/>
  <c r="I255" i="11"/>
  <c r="F255" i="11"/>
  <c r="I254" i="11"/>
  <c r="F254" i="11"/>
  <c r="I253" i="11"/>
  <c r="F253" i="11"/>
  <c r="I252" i="11"/>
  <c r="F252" i="11"/>
  <c r="I251" i="11"/>
  <c r="F251" i="11"/>
  <c r="I250" i="11"/>
  <c r="F250" i="11"/>
  <c r="I249" i="11"/>
  <c r="F249" i="11"/>
  <c r="I248" i="11"/>
  <c r="F248" i="11"/>
  <c r="I247" i="11"/>
  <c r="F247" i="11"/>
  <c r="I246" i="11"/>
  <c r="F246" i="11"/>
  <c r="I245" i="11"/>
  <c r="F245" i="11"/>
  <c r="I244" i="11"/>
  <c r="F244" i="11"/>
  <c r="I243" i="11"/>
  <c r="F243" i="11"/>
  <c r="I242" i="11"/>
  <c r="F242" i="11"/>
  <c r="I241" i="11"/>
  <c r="F241" i="11"/>
  <c r="I240" i="11"/>
  <c r="F240" i="11"/>
  <c r="I239" i="11"/>
  <c r="F239" i="11"/>
  <c r="I238" i="11"/>
  <c r="F238" i="11"/>
  <c r="I237" i="11"/>
  <c r="F237" i="11"/>
  <c r="I236" i="11"/>
  <c r="F236" i="11"/>
  <c r="I235" i="11"/>
  <c r="F235" i="11"/>
  <c r="I234" i="11"/>
  <c r="F234" i="11"/>
  <c r="I233" i="11"/>
  <c r="F233" i="11"/>
  <c r="I232" i="11"/>
  <c r="F232" i="11"/>
  <c r="I231" i="11"/>
  <c r="F231" i="11"/>
  <c r="I230" i="11"/>
  <c r="F230" i="11"/>
  <c r="I229" i="11"/>
  <c r="F229" i="11"/>
  <c r="I228" i="11"/>
  <c r="F228" i="11"/>
  <c r="I227" i="11"/>
  <c r="F227" i="11"/>
  <c r="I226" i="11"/>
  <c r="F226" i="11"/>
  <c r="I225" i="11"/>
  <c r="F225" i="11"/>
  <c r="I224" i="11"/>
  <c r="F224" i="11"/>
  <c r="I223" i="11"/>
  <c r="F223" i="11"/>
  <c r="I222" i="11"/>
  <c r="F222" i="11"/>
  <c r="I221" i="11"/>
  <c r="F221" i="11"/>
  <c r="I220" i="11"/>
  <c r="F220" i="11"/>
  <c r="I219" i="11"/>
  <c r="F219" i="11"/>
  <c r="I218" i="11"/>
  <c r="F218" i="11"/>
  <c r="I217" i="11"/>
  <c r="F217" i="11"/>
  <c r="I216" i="11"/>
  <c r="F216" i="11"/>
  <c r="I215" i="11"/>
  <c r="F215" i="11"/>
  <c r="I214" i="11"/>
  <c r="F214" i="11"/>
  <c r="I213" i="11"/>
  <c r="F213" i="11"/>
  <c r="I212" i="11"/>
  <c r="F212" i="11"/>
  <c r="I211" i="11"/>
  <c r="F211" i="11"/>
  <c r="I210" i="11"/>
  <c r="F210" i="11"/>
  <c r="I209" i="11"/>
  <c r="F209" i="11"/>
  <c r="I208" i="11"/>
  <c r="F208" i="11"/>
  <c r="I207" i="11"/>
  <c r="F207" i="11"/>
  <c r="I206" i="11"/>
  <c r="F206" i="11"/>
  <c r="I205" i="11"/>
  <c r="F205" i="11"/>
  <c r="I204" i="11"/>
  <c r="F204" i="11"/>
  <c r="I203" i="11"/>
  <c r="F203" i="11"/>
  <c r="I202" i="11"/>
  <c r="F202" i="11"/>
  <c r="I201" i="11"/>
  <c r="F201" i="11"/>
  <c r="I200" i="11"/>
  <c r="F200" i="11"/>
  <c r="I199" i="11"/>
  <c r="F199" i="11"/>
  <c r="I198" i="11"/>
  <c r="F198" i="11"/>
  <c r="I197" i="11"/>
  <c r="F197" i="11"/>
  <c r="I196" i="11"/>
  <c r="F196" i="11"/>
  <c r="I195" i="11"/>
  <c r="F195" i="11"/>
  <c r="I194" i="11"/>
  <c r="F194" i="11"/>
  <c r="I193" i="11"/>
  <c r="F193" i="11"/>
  <c r="I192" i="11"/>
  <c r="F192" i="11"/>
  <c r="I191" i="11"/>
  <c r="F191" i="11"/>
  <c r="I190" i="11"/>
  <c r="F190" i="11"/>
  <c r="I189" i="11"/>
  <c r="F189" i="11"/>
  <c r="I188" i="11"/>
  <c r="F188" i="11"/>
  <c r="I187" i="11"/>
  <c r="F187" i="11"/>
  <c r="I186" i="11"/>
  <c r="F186" i="11"/>
  <c r="I185" i="11"/>
  <c r="F185" i="11"/>
  <c r="I184" i="11"/>
  <c r="F184" i="11"/>
  <c r="I183" i="11"/>
  <c r="F183" i="11"/>
  <c r="I182" i="11"/>
  <c r="F182" i="11"/>
  <c r="I181" i="11"/>
  <c r="F181" i="11"/>
  <c r="I180" i="11"/>
  <c r="F180" i="11"/>
  <c r="I179" i="11"/>
  <c r="F179" i="11"/>
  <c r="I178" i="11"/>
  <c r="F178" i="11"/>
  <c r="I177" i="11"/>
  <c r="F177" i="11"/>
  <c r="I176" i="11"/>
  <c r="F176" i="11"/>
  <c r="I175" i="11"/>
  <c r="F175" i="11"/>
  <c r="I174" i="11"/>
  <c r="F174" i="11"/>
  <c r="I173" i="11"/>
  <c r="F173" i="11"/>
  <c r="I172" i="11"/>
  <c r="F172" i="11"/>
  <c r="I171" i="11"/>
  <c r="F171" i="11"/>
  <c r="I170" i="11"/>
  <c r="F170" i="11"/>
  <c r="I169" i="11"/>
  <c r="F169" i="11"/>
  <c r="I168" i="11"/>
  <c r="F168" i="11"/>
  <c r="I167" i="11"/>
  <c r="F167" i="11"/>
  <c r="I166" i="11"/>
  <c r="F166" i="11"/>
  <c r="I165" i="11"/>
  <c r="F165" i="11"/>
  <c r="I164" i="11"/>
  <c r="F164" i="11"/>
  <c r="I163" i="11"/>
  <c r="F163" i="11"/>
  <c r="I162" i="11"/>
  <c r="F162" i="11"/>
  <c r="I161" i="11"/>
  <c r="F161" i="11"/>
  <c r="I160" i="11"/>
  <c r="F160" i="11"/>
  <c r="I159" i="11"/>
  <c r="F159" i="11"/>
  <c r="I158" i="11"/>
  <c r="F158" i="11"/>
  <c r="I157" i="11"/>
  <c r="F157" i="11"/>
  <c r="I156" i="11"/>
  <c r="F156" i="11"/>
  <c r="I155" i="11"/>
  <c r="F155" i="11"/>
  <c r="I154" i="11"/>
  <c r="F154" i="11"/>
  <c r="I153" i="11"/>
  <c r="F153" i="11"/>
  <c r="I152" i="11"/>
  <c r="F152" i="11"/>
  <c r="I151" i="11"/>
  <c r="F151" i="11"/>
  <c r="I150" i="11"/>
  <c r="F150" i="11"/>
  <c r="I149" i="11"/>
  <c r="F149" i="11"/>
  <c r="I148" i="11"/>
  <c r="F148" i="11"/>
  <c r="I147" i="11"/>
  <c r="F147" i="11"/>
  <c r="I146" i="11"/>
  <c r="F146" i="11"/>
  <c r="I145" i="11"/>
  <c r="F145" i="11"/>
  <c r="I144" i="11"/>
  <c r="F144" i="11"/>
  <c r="I143" i="11"/>
  <c r="F143" i="11"/>
  <c r="I142" i="11"/>
  <c r="F142" i="11"/>
  <c r="I141" i="11"/>
  <c r="F141" i="11"/>
  <c r="I140" i="11"/>
  <c r="F140" i="11"/>
  <c r="I139" i="11"/>
  <c r="F139" i="11"/>
  <c r="I138" i="11"/>
  <c r="F138" i="11"/>
  <c r="I137" i="11"/>
  <c r="F137" i="11"/>
  <c r="I136" i="11"/>
  <c r="F136" i="11"/>
  <c r="I135" i="11"/>
  <c r="F135" i="11"/>
  <c r="I134" i="11"/>
  <c r="F134" i="11"/>
  <c r="I133" i="11"/>
  <c r="F133" i="11"/>
  <c r="I132" i="11"/>
  <c r="F132" i="11"/>
  <c r="I131" i="11"/>
  <c r="F131" i="11"/>
  <c r="I130" i="11"/>
  <c r="F130" i="11"/>
  <c r="I129" i="11"/>
  <c r="F129" i="11"/>
  <c r="I128" i="11"/>
  <c r="F128" i="11"/>
  <c r="I127" i="11"/>
  <c r="F127" i="11"/>
  <c r="I126" i="11"/>
  <c r="F126" i="11"/>
  <c r="I125" i="11"/>
  <c r="F125" i="11"/>
  <c r="I124" i="11"/>
  <c r="F124" i="11"/>
  <c r="I123" i="11"/>
  <c r="F123" i="11"/>
  <c r="I122" i="11"/>
  <c r="F122" i="11"/>
  <c r="I121" i="11"/>
  <c r="F121" i="11"/>
  <c r="I120" i="11"/>
  <c r="F120" i="11"/>
  <c r="I119" i="11"/>
  <c r="F119" i="11"/>
  <c r="I118" i="11"/>
  <c r="F118" i="11"/>
  <c r="I117" i="11"/>
  <c r="F117" i="11"/>
  <c r="I116" i="11"/>
  <c r="F116" i="11"/>
  <c r="I115" i="11"/>
  <c r="F115" i="11"/>
  <c r="I114" i="11"/>
  <c r="F114" i="11"/>
  <c r="I113" i="11"/>
  <c r="F113" i="11"/>
  <c r="I112" i="11"/>
  <c r="F112" i="11"/>
  <c r="I111" i="11"/>
  <c r="F111" i="11"/>
  <c r="I110" i="11"/>
  <c r="F110" i="11"/>
  <c r="I109" i="11"/>
  <c r="F109" i="11"/>
  <c r="I108" i="11"/>
  <c r="F108" i="11"/>
  <c r="I107" i="11"/>
  <c r="F107" i="11"/>
  <c r="I106" i="11"/>
  <c r="F106" i="11"/>
  <c r="I105" i="11"/>
  <c r="F105" i="11"/>
  <c r="I104" i="11"/>
  <c r="F104" i="11"/>
  <c r="I103" i="11"/>
  <c r="F103" i="11"/>
  <c r="I102" i="11"/>
  <c r="F102" i="11"/>
  <c r="I101" i="11"/>
  <c r="F101" i="11"/>
  <c r="I100" i="11"/>
  <c r="F100" i="11"/>
  <c r="I99" i="11"/>
  <c r="F99" i="11"/>
  <c r="I98" i="11"/>
  <c r="F98" i="11"/>
  <c r="I97" i="11"/>
  <c r="F97" i="11"/>
  <c r="I96" i="11"/>
  <c r="F96" i="11"/>
  <c r="I95" i="11"/>
  <c r="F95" i="11"/>
  <c r="I94" i="11"/>
  <c r="F94" i="11"/>
  <c r="I93" i="11"/>
  <c r="F93" i="11"/>
  <c r="I92" i="11"/>
  <c r="F92" i="11"/>
  <c r="I91" i="11"/>
  <c r="F91" i="11"/>
  <c r="I90" i="11"/>
  <c r="F90" i="11"/>
  <c r="I89" i="11"/>
  <c r="F89" i="11"/>
  <c r="I88" i="11"/>
  <c r="F88" i="11"/>
  <c r="I87" i="11"/>
  <c r="F87" i="11"/>
  <c r="I86" i="11"/>
  <c r="F86" i="11"/>
  <c r="I85" i="11"/>
  <c r="F85" i="11"/>
  <c r="I84" i="11"/>
  <c r="F84" i="11"/>
  <c r="I83" i="11"/>
  <c r="F83" i="11"/>
  <c r="I82" i="11"/>
  <c r="F82" i="11"/>
  <c r="I81" i="11"/>
  <c r="F81" i="11"/>
  <c r="I80" i="11"/>
  <c r="F80" i="11"/>
  <c r="I79" i="11"/>
  <c r="F79" i="11"/>
  <c r="I78" i="11"/>
  <c r="F78" i="11"/>
  <c r="I77" i="11"/>
  <c r="F77" i="11"/>
  <c r="I76" i="11"/>
  <c r="F76" i="11"/>
  <c r="I75" i="11"/>
  <c r="F75" i="11"/>
  <c r="I74" i="11"/>
  <c r="F74" i="11"/>
  <c r="I73" i="11"/>
  <c r="F73" i="11"/>
  <c r="I72" i="11"/>
  <c r="F72" i="11"/>
  <c r="I71" i="11"/>
  <c r="F71" i="11"/>
  <c r="I70" i="11"/>
  <c r="F70" i="11"/>
  <c r="I69" i="11"/>
  <c r="F69" i="11"/>
  <c r="I68" i="11"/>
  <c r="F68" i="11"/>
  <c r="I67" i="11"/>
  <c r="F67" i="11"/>
  <c r="I66" i="11"/>
  <c r="F66" i="11"/>
  <c r="I65" i="11"/>
  <c r="F65" i="11"/>
  <c r="I64" i="11"/>
  <c r="F64" i="11"/>
  <c r="I63" i="11"/>
  <c r="F63" i="11"/>
  <c r="I62" i="11"/>
  <c r="F62" i="11"/>
  <c r="I61" i="11"/>
  <c r="F61" i="11"/>
  <c r="I60" i="11"/>
  <c r="F60" i="11"/>
  <c r="I59" i="11"/>
  <c r="F59" i="11"/>
  <c r="I58" i="11"/>
  <c r="F58" i="11"/>
  <c r="I57" i="11"/>
  <c r="F57" i="11"/>
  <c r="I56" i="11"/>
  <c r="F56" i="11"/>
  <c r="I55" i="11"/>
  <c r="F55" i="11"/>
  <c r="I54" i="11"/>
  <c r="F54" i="11"/>
  <c r="I53" i="11"/>
  <c r="F53" i="11"/>
  <c r="I52" i="11"/>
  <c r="F52" i="11"/>
  <c r="I51" i="11"/>
  <c r="F51" i="11"/>
  <c r="I50" i="11"/>
  <c r="F50" i="11"/>
  <c r="I49" i="11"/>
  <c r="F49" i="11"/>
  <c r="I48" i="11"/>
  <c r="F48" i="11"/>
  <c r="I47" i="11"/>
  <c r="F47" i="11"/>
  <c r="I46" i="11"/>
  <c r="F46" i="11"/>
  <c r="I45" i="11"/>
  <c r="F45" i="11"/>
  <c r="I44" i="11"/>
  <c r="F44" i="11"/>
  <c r="I43" i="11"/>
  <c r="F43" i="11"/>
  <c r="I42" i="11"/>
  <c r="F42" i="11"/>
  <c r="I41" i="11"/>
  <c r="F41" i="11"/>
  <c r="I40" i="11"/>
  <c r="F40" i="11"/>
  <c r="I39" i="11"/>
  <c r="F39" i="11"/>
  <c r="I38" i="11"/>
  <c r="F38" i="11"/>
  <c r="I37" i="11"/>
  <c r="F37" i="11"/>
  <c r="I36" i="11"/>
  <c r="F36" i="11"/>
  <c r="I35" i="11"/>
  <c r="F35" i="11"/>
  <c r="H34" i="11"/>
  <c r="G34" i="11"/>
  <c r="E34" i="11"/>
  <c r="D34" i="11"/>
  <c r="I33" i="11"/>
  <c r="F33" i="11"/>
  <c r="I32" i="11"/>
  <c r="F32" i="11"/>
  <c r="I31" i="11"/>
  <c r="F31" i="11"/>
  <c r="H30" i="11"/>
  <c r="G30" i="11"/>
  <c r="E30" i="11"/>
  <c r="F30" i="11" s="1"/>
  <c r="D30" i="11"/>
  <c r="I29" i="11"/>
  <c r="F29" i="11"/>
  <c r="I28" i="11"/>
  <c r="F28" i="11"/>
  <c r="I27" i="11"/>
  <c r="F27" i="11"/>
  <c r="I26" i="11"/>
  <c r="F26" i="11"/>
  <c r="I25" i="11"/>
  <c r="F25" i="11"/>
  <c r="I24" i="11"/>
  <c r="F24" i="11"/>
  <c r="I23" i="11"/>
  <c r="F23" i="11"/>
  <c r="I22" i="11"/>
  <c r="F22" i="11"/>
  <c r="I21" i="11"/>
  <c r="F21" i="11"/>
  <c r="I20" i="11"/>
  <c r="F20" i="11"/>
  <c r="I19" i="11"/>
  <c r="F19" i="11"/>
  <c r="I18" i="11"/>
  <c r="F18" i="11"/>
  <c r="I17" i="11"/>
  <c r="F17" i="11"/>
  <c r="I16" i="11"/>
  <c r="F16" i="11"/>
  <c r="I15" i="11"/>
  <c r="F15" i="11"/>
  <c r="I14" i="11"/>
  <c r="F14" i="11"/>
  <c r="I13" i="11"/>
  <c r="F13" i="11"/>
  <c r="I12" i="11"/>
  <c r="F12" i="11"/>
  <c r="I11" i="11"/>
  <c r="F11" i="11"/>
  <c r="I10" i="11"/>
  <c r="F10" i="11"/>
  <c r="I9" i="11"/>
  <c r="F9" i="11"/>
  <c r="H8" i="11"/>
  <c r="G8" i="11"/>
  <c r="E8" i="11"/>
  <c r="D8" i="11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3" i="9"/>
  <c r="I32" i="9"/>
  <c r="I31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3" i="9"/>
  <c r="F32" i="9"/>
  <c r="F31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E8" i="9"/>
  <c r="G8" i="9"/>
  <c r="H8" i="9"/>
  <c r="E30" i="9"/>
  <c r="G30" i="9"/>
  <c r="H30" i="9"/>
  <c r="E34" i="9"/>
  <c r="G34" i="9"/>
  <c r="H34" i="9"/>
  <c r="I34" i="9" s="1"/>
  <c r="D34" i="9"/>
  <c r="D30" i="9"/>
  <c r="D8" i="9"/>
  <c r="I30" i="9" l="1"/>
  <c r="F30" i="9"/>
  <c r="I30" i="11"/>
  <c r="F34" i="9"/>
  <c r="F8" i="11"/>
  <c r="G260" i="11"/>
  <c r="H260" i="11"/>
  <c r="I8" i="9"/>
  <c r="F34" i="11"/>
  <c r="I34" i="11"/>
  <c r="D260" i="11"/>
  <c r="I8" i="11"/>
  <c r="F8" i="9"/>
  <c r="G260" i="9"/>
  <c r="D260" i="9"/>
  <c r="H260" i="9"/>
  <c r="E260" i="9"/>
  <c r="E260" i="11"/>
  <c r="I260" i="11" l="1"/>
  <c r="F260" i="11"/>
  <c r="I260" i="9"/>
  <c r="F260" i="9"/>
  <c r="E17" i="5" l="1"/>
  <c r="E12" i="5"/>
  <c r="F23" i="4"/>
  <c r="H23" i="4" s="1"/>
  <c r="D8" i="5"/>
  <c r="E8" i="5" s="1"/>
  <c r="F8" i="5"/>
  <c r="F25" i="4" s="1"/>
  <c r="G8" i="5"/>
  <c r="G25" i="4" s="1"/>
  <c r="C9" i="5"/>
  <c r="D9" i="5"/>
  <c r="E9" i="5" s="1"/>
  <c r="E10" i="5"/>
  <c r="E11" i="5"/>
  <c r="E13" i="5"/>
  <c r="C14" i="5"/>
  <c r="E14" i="5" s="1"/>
  <c r="D14" i="5"/>
  <c r="E15" i="5"/>
  <c r="E16" i="5"/>
  <c r="E18" i="5"/>
  <c r="E19" i="5"/>
  <c r="E20" i="5"/>
  <c r="E21" i="5"/>
  <c r="E22" i="5"/>
  <c r="H22" i="5"/>
  <c r="E23" i="5"/>
  <c r="H23" i="5"/>
  <c r="E24" i="5"/>
  <c r="E25" i="5"/>
  <c r="C26" i="5"/>
  <c r="D26" i="5"/>
  <c r="E26" i="5" s="1"/>
  <c r="F26" i="5"/>
  <c r="G26" i="5"/>
  <c r="E27" i="5"/>
  <c r="E28" i="5"/>
  <c r="E29" i="5"/>
  <c r="E30" i="5"/>
  <c r="E31" i="5"/>
  <c r="E32" i="5"/>
  <c r="E33" i="5"/>
  <c r="E34" i="5"/>
  <c r="H34" i="5"/>
  <c r="H26" i="5" s="1"/>
  <c r="E35" i="5"/>
  <c r="E36" i="5"/>
  <c r="E37" i="5"/>
  <c r="E38" i="5"/>
  <c r="C8" i="5"/>
  <c r="D14" i="4"/>
  <c r="C14" i="4"/>
  <c r="H22" i="4"/>
  <c r="D25" i="10"/>
  <c r="D23" i="10"/>
  <c r="H22" i="10"/>
  <c r="G22" i="10"/>
  <c r="E22" i="10"/>
  <c r="D22" i="10"/>
  <c r="H21" i="10"/>
  <c r="H20" i="10"/>
  <c r="D24" i="10" s="1"/>
  <c r="E20" i="10"/>
  <c r="F8" i="10"/>
  <c r="E8" i="10"/>
  <c r="D8" i="10"/>
  <c r="D7" i="10"/>
  <c r="G6" i="10"/>
  <c r="G7" i="10" s="1"/>
  <c r="D6" i="10"/>
  <c r="G5" i="10"/>
  <c r="F5" i="10"/>
  <c r="E5" i="10"/>
  <c r="I26" i="3"/>
  <c r="I27" i="3"/>
  <c r="E26" i="3"/>
  <c r="E27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S13" i="6"/>
  <c r="J13" i="6"/>
  <c r="R34" i="6"/>
  <c r="I42" i="6"/>
  <c r="R42" i="6" s="1"/>
  <c r="I34" i="6"/>
  <c r="I26" i="6"/>
  <c r="R26" i="6" s="1"/>
  <c r="H21" i="4"/>
  <c r="E21" i="4"/>
  <c r="I35" i="3"/>
  <c r="I34" i="3"/>
  <c r="I33" i="3"/>
  <c r="I32" i="3"/>
  <c r="I31" i="3"/>
  <c r="I29" i="3"/>
  <c r="I28" i="3"/>
  <c r="I25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E35" i="3"/>
  <c r="E34" i="3"/>
  <c r="E33" i="3"/>
  <c r="E32" i="3"/>
  <c r="E31" i="3"/>
  <c r="E29" i="3"/>
  <c r="E28" i="3"/>
  <c r="E25" i="3"/>
  <c r="H30" i="3"/>
  <c r="I30" i="3" s="1"/>
  <c r="H23" i="3"/>
  <c r="I23" i="3" s="1"/>
  <c r="H9" i="3"/>
  <c r="I9" i="3" s="1"/>
  <c r="G30" i="3"/>
  <c r="G23" i="3"/>
  <c r="G9" i="3"/>
  <c r="D30" i="3"/>
  <c r="D23" i="3"/>
  <c r="D9" i="3"/>
  <c r="D8" i="3" s="1"/>
  <c r="L38" i="5"/>
  <c r="L37" i="5"/>
  <c r="L36" i="5"/>
  <c r="L35" i="5"/>
  <c r="L34" i="5"/>
  <c r="L33" i="5"/>
  <c r="L32" i="5"/>
  <c r="L31" i="5"/>
  <c r="L30" i="5"/>
  <c r="L29" i="5"/>
  <c r="L28" i="5"/>
  <c r="L27" i="5"/>
  <c r="L25" i="5"/>
  <c r="L24" i="5"/>
  <c r="L23" i="5"/>
  <c r="L22" i="5"/>
  <c r="L21" i="5"/>
  <c r="L20" i="5"/>
  <c r="L19" i="5"/>
  <c r="L18" i="5"/>
  <c r="L16" i="5"/>
  <c r="L15" i="5"/>
  <c r="L13" i="5"/>
  <c r="L11" i="5"/>
  <c r="L10" i="5"/>
  <c r="K14" i="5"/>
  <c r="L14" i="5" s="1"/>
  <c r="J14" i="5"/>
  <c r="K9" i="5"/>
  <c r="L9" i="5" s="1"/>
  <c r="J9" i="5"/>
  <c r="J8" i="5" s="1"/>
  <c r="K26" i="5"/>
  <c r="J26" i="5"/>
  <c r="H20" i="4"/>
  <c r="H19" i="4"/>
  <c r="E22" i="4"/>
  <c r="E20" i="4"/>
  <c r="E19" i="4"/>
  <c r="E18" i="4"/>
  <c r="E17" i="4"/>
  <c r="E16" i="4"/>
  <c r="E15" i="4"/>
  <c r="E13" i="4"/>
  <c r="E12" i="4"/>
  <c r="E11" i="4"/>
  <c r="E10" i="4"/>
  <c r="E9" i="4"/>
  <c r="D8" i="4"/>
  <c r="D23" i="4" s="1"/>
  <c r="G8" i="3"/>
  <c r="E14" i="4"/>
  <c r="C23" i="3"/>
  <c r="C30" i="3"/>
  <c r="E30" i="3" s="1"/>
  <c r="C9" i="3"/>
  <c r="C8" i="4"/>
  <c r="C23" i="4"/>
  <c r="E8" i="4"/>
  <c r="H8" i="3" l="1"/>
  <c r="I8" i="3" s="1"/>
  <c r="E23" i="3"/>
  <c r="L26" i="5"/>
  <c r="E23" i="4"/>
  <c r="E9" i="3"/>
  <c r="F24" i="4"/>
  <c r="C8" i="3"/>
  <c r="E8" i="3" s="1"/>
  <c r="K8" i="5"/>
  <c r="D25" i="4" s="1"/>
  <c r="H8" i="5"/>
  <c r="C25" i="4" l="1"/>
  <c r="C24" i="4" s="1"/>
  <c r="L8" i="5"/>
  <c r="G24" i="4" l="1"/>
  <c r="H24" i="4" s="1"/>
  <c r="H25" i="4"/>
  <c r="E25" i="4"/>
  <c r="D24" i="4"/>
  <c r="E2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edito</author>
  </authors>
  <commentList>
    <comment ref="C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EDMC:
</t>
        </r>
        <r>
          <rPr>
            <sz val="8"/>
            <color indexed="81"/>
            <rFont val="Tahoma"/>
            <family val="2"/>
          </rPr>
          <t xml:space="preserve">input in this cell should be equal to value at cell B5 in Supplemental Table "Gas Processing"
</t>
        </r>
      </text>
    </comment>
    <comment ref="C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EDMC:
</t>
        </r>
        <r>
          <rPr>
            <sz val="8"/>
            <color indexed="81"/>
            <rFont val="Tahoma"/>
            <family val="2"/>
          </rPr>
          <t>input in this cell should be equal to the sum of C5 and D5 of Supplemental Table "Gas Processing"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edito</author>
  </authors>
  <commentList>
    <comment ref="A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A1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A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A1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A16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A18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Electricity and Heat Questionnaire</t>
        </r>
      </text>
    </comment>
    <comment ref="C22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 xml:space="preserve">EDMC: 
</t>
        </r>
        <r>
          <rPr>
            <sz val="8"/>
            <color indexed="81"/>
            <rFont val="Tahoma"/>
            <family val="2"/>
          </rPr>
          <t>input in this cell should be negative while the corresponding LNG output should be positive</t>
        </r>
      </text>
    </comment>
    <comment ref="F2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 xml:space="preserve">EDMC:
</t>
        </r>
        <r>
          <rPr>
            <sz val="8"/>
            <color indexed="81"/>
            <rFont val="Tahoma"/>
            <family val="2"/>
          </rPr>
          <t>input in this cell should be positive</t>
        </r>
      </text>
    </comment>
    <comment ref="C23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EDMC:
</t>
        </r>
        <r>
          <rPr>
            <sz val="8"/>
            <color indexed="81"/>
            <rFont val="Tahoma"/>
            <family val="2"/>
          </rPr>
          <t xml:space="preserve">input in this cell should be positive while the corresponding LNG input should be negative
</t>
        </r>
      </text>
    </comment>
    <comment ref="F23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EDMC:
</t>
        </r>
        <r>
          <rPr>
            <sz val="8"/>
            <color indexed="81"/>
            <rFont val="Tahoma"/>
            <family val="2"/>
          </rPr>
          <t xml:space="preserve">input in this cell should be negative
</t>
        </r>
      </text>
    </comment>
  </commentList>
</comments>
</file>

<file path=xl/sharedStrings.xml><?xml version="1.0" encoding="utf-8"?>
<sst xmlns="http://schemas.openxmlformats.org/spreadsheetml/2006/main" count="975" uniqueCount="540">
  <si>
    <t xml:space="preserve">  Memo:</t>
  </si>
  <si>
    <t>Non-Energy Use</t>
  </si>
  <si>
    <t>LNG</t>
    <phoneticPr fontId="2"/>
  </si>
  <si>
    <t>1000 ton</t>
  </si>
  <si>
    <t>1000 ton</t>
    <phoneticPr fontId="2"/>
  </si>
  <si>
    <t>Imports</t>
    <phoneticPr fontId="2"/>
  </si>
  <si>
    <t>Exports</t>
    <phoneticPr fontId="2"/>
  </si>
  <si>
    <t xml:space="preserve">  Iron and steel</t>
  </si>
  <si>
    <t xml:space="preserve">  Chemical and petrochemical</t>
  </si>
  <si>
    <t xml:space="preserve">  Non-ferrous metals</t>
  </si>
  <si>
    <t xml:space="preserve">  Non-metallic minerals</t>
  </si>
  <si>
    <t xml:space="preserve">  Transport equipment</t>
  </si>
  <si>
    <t xml:space="preserve">  Machinery</t>
  </si>
  <si>
    <t xml:space="preserve">  Mining and quarrying</t>
  </si>
  <si>
    <t xml:space="preserve">  Food, beverages and tobacco</t>
  </si>
  <si>
    <t xml:space="preserve">  Pulp, paper and print</t>
  </si>
  <si>
    <t xml:space="preserve">  Wood and wood products</t>
  </si>
  <si>
    <t xml:space="preserve">  Construction</t>
  </si>
  <si>
    <t xml:space="preserve">  Textile and leather</t>
  </si>
  <si>
    <t xml:space="preserve">  Not elsewhere specified</t>
  </si>
  <si>
    <t xml:space="preserve">  Commercial and public services</t>
  </si>
  <si>
    <t xml:space="preserve">  Residential</t>
  </si>
  <si>
    <t>A</t>
    <phoneticPr fontId="2"/>
  </si>
  <si>
    <t>B</t>
    <phoneticPr fontId="2"/>
  </si>
  <si>
    <t xml:space="preserve">Recoverable Gas </t>
    <phoneticPr fontId="2"/>
  </si>
  <si>
    <t>HS codes</t>
    <phoneticPr fontId="2"/>
  </si>
  <si>
    <t>C</t>
    <phoneticPr fontId="2"/>
  </si>
  <si>
    <t>D</t>
    <phoneticPr fontId="2"/>
  </si>
  <si>
    <t>LPG</t>
    <phoneticPr fontId="2"/>
  </si>
  <si>
    <t>NGL</t>
    <phoneticPr fontId="2"/>
  </si>
  <si>
    <t>Total</t>
    <phoneticPr fontId="2"/>
  </si>
  <si>
    <t>Propane</t>
    <phoneticPr fontId="2"/>
  </si>
  <si>
    <t>Gasoline</t>
    <phoneticPr fontId="2"/>
  </si>
  <si>
    <t>Naphtha</t>
    <phoneticPr fontId="2"/>
  </si>
  <si>
    <t>Kerosene</t>
    <phoneticPr fontId="2"/>
  </si>
  <si>
    <t>E</t>
    <phoneticPr fontId="2"/>
  </si>
  <si>
    <t>Production from underground</t>
    <phoneticPr fontId="2"/>
  </si>
  <si>
    <t>Loss &amp; own use in gas processing</t>
    <phoneticPr fontId="2"/>
  </si>
  <si>
    <t xml:space="preserve">  Regasification</t>
    <phoneticPr fontId="2"/>
  </si>
  <si>
    <t>Ethane</t>
    <phoneticPr fontId="2"/>
  </si>
  <si>
    <r>
      <t xml:space="preserve">  Autoproducer</t>
    </r>
    <r>
      <rPr>
        <sz val="10"/>
        <rFont val="Times New Roman"/>
        <family val="1"/>
      </rPr>
      <t/>
    </r>
    <phoneticPr fontId="2"/>
  </si>
  <si>
    <r>
      <t xml:space="preserve">   </t>
    </r>
    <r>
      <rPr>
        <sz val="11"/>
        <rFont val="Times New Roman Baltic"/>
        <family val="1"/>
        <charset val="186"/>
      </rPr>
      <t xml:space="preserve"> CHP</t>
    </r>
    <phoneticPr fontId="2"/>
  </si>
  <si>
    <r>
      <t xml:space="preserve"> </t>
    </r>
    <r>
      <rPr>
        <sz val="11"/>
        <rFont val="Times New Roman Baltic"/>
        <family val="1"/>
        <charset val="186"/>
      </rPr>
      <t xml:space="preserve"> Fishing</t>
    </r>
    <phoneticPr fontId="2"/>
  </si>
  <si>
    <t>Vented &amp; flared</t>
    <phoneticPr fontId="2"/>
  </si>
  <si>
    <t>B/P</t>
    <phoneticPr fontId="2"/>
  </si>
  <si>
    <t>A/P</t>
    <phoneticPr fontId="2"/>
  </si>
  <si>
    <t>B/P</t>
    <phoneticPr fontId="2"/>
  </si>
  <si>
    <t>A/P</t>
    <phoneticPr fontId="2"/>
  </si>
  <si>
    <t>271121XX</t>
    <phoneticPr fontId="2"/>
  </si>
  <si>
    <t xml:space="preserve">  Agriculture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</si>
  <si>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</si>
  <si>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</si>
  <si>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</si>
  <si>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</si>
  <si>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</si>
  <si>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</si>
  <si>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</si>
  <si>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</si>
  <si>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</si>
  <si>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From Other sources</t>
    <phoneticPr fontId="2"/>
  </si>
  <si>
    <r>
      <t xml:space="preserve">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 xml:space="preserve"> Road</t>
    </r>
    <phoneticPr fontId="2"/>
  </si>
  <si>
    <r>
      <t xml:space="preserve">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 xml:space="preserve"> Rail</t>
    </r>
    <phoneticPr fontId="2"/>
  </si>
  <si>
    <r>
      <t xml:space="preserve"> 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>Inland waterways</t>
    </r>
    <phoneticPr fontId="2"/>
  </si>
  <si>
    <r>
      <t xml:space="preserve"> 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>Pipeline transport</t>
    </r>
    <phoneticPr fontId="2"/>
  </si>
  <si>
    <r>
      <t xml:space="preserve"> 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>Not elsewhere specified</t>
    </r>
    <phoneticPr fontId="2"/>
  </si>
  <si>
    <t>Butane</t>
    <phoneticPr fontId="2"/>
  </si>
  <si>
    <t>B/P: before processing</t>
    <phoneticPr fontId="2"/>
  </si>
  <si>
    <t>A/P: after processing</t>
    <phoneticPr fontId="2"/>
  </si>
  <si>
    <t xml:space="preserve">    of which: from coal</t>
    <phoneticPr fontId="2"/>
  </si>
  <si>
    <t xml:space="preserve">    of which: from oil</t>
    <phoneticPr fontId="2"/>
  </si>
  <si>
    <t xml:space="preserve">                              </t>
    <phoneticPr fontId="2"/>
  </si>
  <si>
    <t>TOTAL TRANSFORMATION SECTOR</t>
    <phoneticPr fontId="2"/>
  </si>
  <si>
    <t>TOTAL ENERGY SECTOR</t>
    <phoneticPr fontId="2"/>
  </si>
  <si>
    <t xml:space="preserve">FINAL CONSUMPTION </t>
    <phoneticPr fontId="2"/>
  </si>
  <si>
    <t>TOTAL INDUSTRY SECTOR</t>
    <phoneticPr fontId="2"/>
  </si>
  <si>
    <t>TOTAL TRANSPORT SECTOR</t>
    <phoneticPr fontId="2"/>
  </si>
  <si>
    <t>TOTAL OTHER SECTOR</t>
    <phoneticPr fontId="2"/>
  </si>
  <si>
    <t>(+)   1</t>
    <phoneticPr fontId="2"/>
  </si>
  <si>
    <t>(+)   2</t>
    <phoneticPr fontId="2"/>
  </si>
  <si>
    <t>(+)   3</t>
    <phoneticPr fontId="2"/>
  </si>
  <si>
    <t>Notes:</t>
    <phoneticPr fontId="2"/>
  </si>
  <si>
    <r>
      <t>Indigenous production</t>
    </r>
    <r>
      <rPr>
        <vertAlign val="superscript"/>
        <sz val="9"/>
        <rFont val="Times New Roman Baltic"/>
        <family val="1"/>
        <charset val="186"/>
      </rPr>
      <t>1</t>
    </r>
    <phoneticPr fontId="2"/>
  </si>
  <si>
    <t>Note:</t>
    <phoneticPr fontId="2"/>
  </si>
  <si>
    <r>
      <t xml:space="preserve">  Liquefaction</t>
    </r>
    <r>
      <rPr>
        <vertAlign val="superscript"/>
        <sz val="11"/>
        <rFont val="Times New Roman Baltic"/>
        <family val="1"/>
        <charset val="186"/>
      </rPr>
      <t>2</t>
    </r>
    <phoneticPr fontId="2"/>
  </si>
  <si>
    <r>
      <t xml:space="preserve">  Regasification</t>
    </r>
    <r>
      <rPr>
        <vertAlign val="superscript"/>
        <sz val="11"/>
        <rFont val="Times New Roman Baltic"/>
        <family val="1"/>
        <charset val="186"/>
      </rPr>
      <t>3</t>
    </r>
    <phoneticPr fontId="2"/>
  </si>
  <si>
    <t>2. For Liquefaction, the natural gas input should be entered as negative number while the LNG output should be entered as positive number.</t>
    <phoneticPr fontId="2"/>
  </si>
  <si>
    <t>3. For Regasification, the LNG input should be entered as negative number while the natural gas output should be entered as positive number.</t>
    <phoneticPr fontId="2"/>
  </si>
  <si>
    <t>Name of contact person:</t>
    <phoneticPr fontId="2"/>
  </si>
  <si>
    <t>Organization:</t>
    <phoneticPr fontId="2"/>
  </si>
  <si>
    <t>Date:</t>
    <phoneticPr fontId="2"/>
  </si>
  <si>
    <t>Please fill in the following information.</t>
    <phoneticPr fontId="2"/>
  </si>
  <si>
    <t>1. Indigenous production should be net of losses and own use in gas processing. The number should be the same as the input in cell A2 in Table 1 for Associated Gas.  For Non-associated Gas, the sum of cells C5 and D5 should be equal to the input in A3 of Table 1.</t>
    <phoneticPr fontId="2"/>
  </si>
  <si>
    <t>1. Except for rows 10(Liquefaction) and 11(Regasification) of this table, all numbers should be positive.</t>
    <phoneticPr fontId="2"/>
  </si>
  <si>
    <t>Note: The value of the cell(s) indicated in Data1 should correspond to the value of the cell(s) indicated in Data2</t>
    <phoneticPr fontId="2"/>
  </si>
  <si>
    <t>Supplemental</t>
    <phoneticPr fontId="2"/>
  </si>
  <si>
    <t xml:space="preserve">Information for Correspondence </t>
    <phoneticPr fontId="2"/>
  </si>
  <si>
    <t>No.</t>
    <phoneticPr fontId="2"/>
  </si>
  <si>
    <t>Data1</t>
    <phoneticPr fontId="2"/>
  </si>
  <si>
    <t>Data2</t>
    <phoneticPr fontId="2"/>
  </si>
  <si>
    <t>Note</t>
    <phoneticPr fontId="2"/>
  </si>
  <si>
    <t>Questionnaire</t>
    <phoneticPr fontId="2"/>
  </si>
  <si>
    <t>Table No.</t>
    <phoneticPr fontId="2"/>
  </si>
  <si>
    <t>Cell No.</t>
    <phoneticPr fontId="2"/>
  </si>
  <si>
    <t>Gas</t>
    <phoneticPr fontId="2"/>
  </si>
  <si>
    <t>E5</t>
    <phoneticPr fontId="2"/>
  </si>
  <si>
    <t>=</t>
    <phoneticPr fontId="2"/>
  </si>
  <si>
    <t>Oil</t>
    <phoneticPr fontId="2"/>
  </si>
  <si>
    <t>B1</t>
    <phoneticPr fontId="2"/>
  </si>
  <si>
    <t>A9+A13</t>
    <phoneticPr fontId="2"/>
  </si>
  <si>
    <t>Electricity and Heat</t>
    <phoneticPr fontId="2"/>
  </si>
  <si>
    <t>sum of A42 to D42</t>
    <phoneticPr fontId="2"/>
  </si>
  <si>
    <t>Fuel Input: Natural Gas</t>
    <phoneticPr fontId="2"/>
  </si>
  <si>
    <t>Year:</t>
    <phoneticPr fontId="2"/>
  </si>
  <si>
    <t>APEC-ASEAN joint format for annual natural gas data</t>
  </si>
  <si>
    <t>Natural gas questionnaire</t>
  </si>
  <si>
    <t>Member economy name:</t>
  </si>
  <si>
    <t>Email address:</t>
  </si>
  <si>
    <t>Primary supply (table 1)</t>
  </si>
  <si>
    <t>Indigenous production</t>
  </si>
  <si>
    <t xml:space="preserve">    of which: associated gas</t>
  </si>
  <si>
    <t xml:space="preserve">    of which: non-associated gas</t>
  </si>
  <si>
    <t xml:space="preserve">    of which: colliery gas</t>
  </si>
  <si>
    <t xml:space="preserve">    of which: shale gas</t>
  </si>
  <si>
    <t xml:space="preserve">    of which: coal seam gas</t>
  </si>
  <si>
    <t xml:space="preserve">    of which: from renewables</t>
  </si>
  <si>
    <t xml:space="preserve">    of which: from other sources</t>
  </si>
  <si>
    <t>(+)   4</t>
  </si>
  <si>
    <t>(+)   5</t>
  </si>
  <si>
    <t>(+)   6</t>
  </si>
  <si>
    <t>(+)   7</t>
  </si>
  <si>
    <t>(+)   8</t>
  </si>
  <si>
    <t>(+)   9</t>
  </si>
  <si>
    <t>(+)   10</t>
  </si>
  <si>
    <t>(+)   11</t>
  </si>
  <si>
    <t>(+)   12</t>
  </si>
  <si>
    <t>(-)   13</t>
  </si>
  <si>
    <t>24</t>
  </si>
  <si>
    <t>TJ</t>
  </si>
  <si>
    <r>
      <t>MJ/m</t>
    </r>
    <r>
      <rPr>
        <vertAlign val="superscript"/>
        <sz val="11"/>
        <rFont val="Times New Roman Baltic"/>
      </rPr>
      <t>3</t>
    </r>
  </si>
  <si>
    <t>B</t>
  </si>
  <si>
    <t>C</t>
  </si>
  <si>
    <t>GJ/ton</t>
  </si>
  <si>
    <t>Gross inland deliveries (calculated)</t>
  </si>
  <si>
    <t>Statistical difference (+ or -) (11 minus 13)</t>
  </si>
  <si>
    <t>Gross inland deliveries (observed)</t>
  </si>
  <si>
    <r>
      <t>T</t>
    </r>
    <r>
      <rPr>
        <sz val="11"/>
        <rFont val="Times New Roman Baltic"/>
        <family val="1"/>
        <charset val="186"/>
      </rPr>
      <t>otal stocks in national territory- opening</t>
    </r>
  </si>
  <si>
    <r>
      <t>T</t>
    </r>
    <r>
      <rPr>
        <sz val="11"/>
        <rFont val="Times New Roman Baltic"/>
        <family val="1"/>
        <charset val="186"/>
      </rPr>
      <t>otal stocks in national territory- closing</t>
    </r>
  </si>
  <si>
    <t>Gas vented</t>
  </si>
  <si>
    <t xml:space="preserve">Gas flared     </t>
  </si>
  <si>
    <r>
      <t xml:space="preserve">  </t>
    </r>
    <r>
      <rPr>
        <b/>
        <sz val="11"/>
        <rFont val="Times New Roman Baltic"/>
        <family val="1"/>
        <charset val="186"/>
      </rPr>
      <t>Memo:</t>
    </r>
    <r>
      <rPr>
        <sz val="11"/>
        <rFont val="Times New Roman Baltic"/>
        <family val="1"/>
        <charset val="186"/>
      </rPr>
      <t xml:space="preserve"> Cushion gas</t>
    </r>
  </si>
  <si>
    <t>Closing stock level</t>
  </si>
  <si>
    <t>D</t>
  </si>
  <si>
    <t>E</t>
  </si>
  <si>
    <t>F</t>
  </si>
  <si>
    <r>
      <t>Transformation and energy sector use (Table 2)</t>
    </r>
    <r>
      <rPr>
        <b/>
        <vertAlign val="superscript"/>
        <sz val="20"/>
        <rFont val="Times New Roman Baltic"/>
        <family val="1"/>
        <charset val="186"/>
      </rPr>
      <t>1</t>
    </r>
  </si>
  <si>
    <t>Natural gas</t>
  </si>
  <si>
    <r>
      <t xml:space="preserve">  Main activity producer </t>
    </r>
    <r>
      <rPr>
        <sz val="10"/>
        <rFont val="Times New Roman"/>
        <family val="1"/>
      </rPr>
      <t/>
    </r>
  </si>
  <si>
    <t xml:space="preserve">    Electricity plants</t>
  </si>
  <si>
    <t xml:space="preserve">    Heat plants </t>
  </si>
  <si>
    <t xml:space="preserve">  Gas works plants</t>
  </si>
  <si>
    <t xml:space="preserve">  Blast furnaces</t>
  </si>
  <si>
    <t xml:space="preserve">  Coke ovens</t>
  </si>
  <si>
    <r>
      <t xml:space="preserve"> </t>
    </r>
    <r>
      <rPr>
        <sz val="11"/>
        <rFont val="Times New Roman Baltic"/>
        <family val="1"/>
        <charset val="186"/>
      </rPr>
      <t xml:space="preserve"> Gas-to-liquid</t>
    </r>
  </si>
  <si>
    <t xml:space="preserve">  Not elsewhere specified </t>
  </si>
  <si>
    <t xml:space="preserve">  Coal mines</t>
  </si>
  <si>
    <t xml:space="preserve">  Oil and gas extraction</t>
  </si>
  <si>
    <t xml:space="preserve">  Oil refineries</t>
  </si>
  <si>
    <t xml:space="preserve">  Gas works</t>
  </si>
  <si>
    <t xml:space="preserve">  Electricity, CHP and heat plants  </t>
  </si>
  <si>
    <t xml:space="preserve">  Liquefaction plants</t>
  </si>
  <si>
    <r>
      <t xml:space="preserve"> </t>
    </r>
    <r>
      <rPr>
        <sz val="11"/>
        <rFont val="Times New Roman Baltic"/>
        <family val="1"/>
        <charset val="186"/>
      </rPr>
      <t xml:space="preserve"> Natural gas blending plants</t>
    </r>
  </si>
  <si>
    <t xml:space="preserve">  Distribution losses</t>
  </si>
  <si>
    <t>Non-energy use</t>
  </si>
  <si>
    <t>International marine bunkers</t>
  </si>
  <si>
    <t>(-) 14</t>
  </si>
  <si>
    <t>(+)   15</t>
  </si>
  <si>
    <t>(=)   16</t>
  </si>
  <si>
    <r>
      <t xml:space="preserve"> </t>
    </r>
    <r>
      <rPr>
        <sz val="11"/>
        <rFont val="Times New Roman Baltic"/>
        <family val="1"/>
        <charset val="186"/>
      </rPr>
      <t xml:space="preserve">         </t>
    </r>
    <r>
      <rPr>
        <sz val="11"/>
        <rFont val="Times New Roman Baltic"/>
        <family val="1"/>
        <charset val="186"/>
      </rPr>
      <t xml:space="preserve"> Domestic air transport</t>
    </r>
  </si>
  <si>
    <t>G</t>
  </si>
  <si>
    <t>H</t>
  </si>
  <si>
    <t>I</t>
  </si>
  <si>
    <t>Associated gas</t>
  </si>
  <si>
    <t>Non associated gas</t>
  </si>
  <si>
    <t>2. Liquefied Natural Gas (LNG) Production</t>
  </si>
  <si>
    <t>By-products in LNG Production, 1000 tons</t>
  </si>
  <si>
    <t>Natural Gas Input</t>
  </si>
  <si>
    <t>LNG
Output</t>
  </si>
  <si>
    <t>LPG</t>
  </si>
  <si>
    <t>Ethane</t>
  </si>
  <si>
    <t>Gasoline</t>
  </si>
  <si>
    <t>Naphtha</t>
  </si>
  <si>
    <t>Kerosene</t>
  </si>
  <si>
    <t>Fuel oil</t>
  </si>
  <si>
    <t>A</t>
  </si>
  <si>
    <t>J</t>
  </si>
  <si>
    <t>K</t>
  </si>
  <si>
    <t>L</t>
  </si>
  <si>
    <t>M</t>
  </si>
  <si>
    <t>Input to Liquefaction</t>
  </si>
  <si>
    <t>Output from Liquefaction</t>
  </si>
  <si>
    <t>Note: Cell A6 corresponds to natural gas input in LNG Production in Table 2; B7, corresponds to LNG output in the same table. The by-products are to be reported in Table 2 of the Oil Questionnaire.</t>
  </si>
  <si>
    <t>3. LNG Regasification</t>
  </si>
  <si>
    <t>By-Products of Regasification, 1000 tons</t>
  </si>
  <si>
    <t>LNG Input</t>
  </si>
  <si>
    <t>Natural Gas Output</t>
  </si>
  <si>
    <t>Input to Regasification</t>
  </si>
  <si>
    <t>Output from Regasification</t>
  </si>
  <si>
    <t>Note: Cell A8 corresponds to LNG input in Regasification Plants in Table 2; B7, corresponds to natural gas output in the same table. The by-products are to be reported in Table 2 of the Oil Questionnaire.</t>
  </si>
  <si>
    <t>4. Gas-to-Liquid Production</t>
  </si>
  <si>
    <t>Products of Gas-to-Liquid Production</t>
  </si>
  <si>
    <t>Note: Cell A10 corresponds to natural gas input in Gas-to-Liquid Plants in Table 2; B11, corresponds to natural gas output in the same table. The product outputs are to be reported in Table 2 of the Oil Questionnaire.</t>
  </si>
  <si>
    <t>Fuel Oil</t>
  </si>
  <si>
    <t>Other products</t>
  </si>
  <si>
    <t>Grand Total</t>
  </si>
  <si>
    <t>Separation/gas processing (wet to dry)</t>
  </si>
  <si>
    <t>Gas/diesel oil</t>
  </si>
  <si>
    <t>Product output</t>
  </si>
  <si>
    <t>Natural gas input</t>
  </si>
  <si>
    <t>Supplemental table for input-output to/from separation/gas processing</t>
  </si>
  <si>
    <t>Final consumption (Table 3)</t>
  </si>
  <si>
    <t xml:space="preserve">Stock change (opening-closing) </t>
  </si>
  <si>
    <t xml:space="preserve">   Canada</t>
    <phoneticPr fontId="2"/>
  </si>
  <si>
    <t xml:space="preserve">   Chile</t>
    <phoneticPr fontId="2"/>
  </si>
  <si>
    <t xml:space="preserve">   Hong Kong, China</t>
    <phoneticPr fontId="2"/>
  </si>
  <si>
    <t xml:space="preserve">   Indonesia</t>
    <phoneticPr fontId="2"/>
  </si>
  <si>
    <t xml:space="preserve">   Republic of Korea</t>
    <phoneticPr fontId="2"/>
  </si>
  <si>
    <t xml:space="preserve">   Malaysia</t>
    <phoneticPr fontId="2"/>
  </si>
  <si>
    <t xml:space="preserve">   Mexico</t>
    <phoneticPr fontId="2"/>
  </si>
  <si>
    <t xml:space="preserve">   Peru</t>
    <phoneticPr fontId="2"/>
  </si>
  <si>
    <t xml:space="preserve">   Philippines</t>
    <phoneticPr fontId="2"/>
  </si>
  <si>
    <t xml:space="preserve">   Russian Federation</t>
    <phoneticPr fontId="2"/>
  </si>
  <si>
    <t xml:space="preserve">   Singapore</t>
    <phoneticPr fontId="2"/>
  </si>
  <si>
    <t xml:space="preserve">   Chinese Taipei</t>
    <phoneticPr fontId="2"/>
  </si>
  <si>
    <t>ASEAN (non-APEC) economies</t>
    <phoneticPr fontId="2"/>
  </si>
  <si>
    <t xml:space="preserve">   Unknown</t>
    <phoneticPr fontId="2"/>
  </si>
  <si>
    <r>
      <t>MJ/m</t>
    </r>
    <r>
      <rPr>
        <vertAlign val="superscript"/>
        <sz val="11"/>
        <rFont val="Times New Roman"/>
        <family val="1"/>
      </rPr>
      <t>3</t>
    </r>
  </si>
  <si>
    <r>
      <t>million standard m</t>
    </r>
    <r>
      <rPr>
        <vertAlign val="superscript"/>
        <sz val="11"/>
        <rFont val="Times New Roman Baltic"/>
      </rPr>
      <t>3</t>
    </r>
  </si>
  <si>
    <r>
      <t>million standard m</t>
    </r>
    <r>
      <rPr>
        <vertAlign val="superscript"/>
        <sz val="9"/>
        <rFont val="Times New Roman Baltic"/>
      </rPr>
      <t>3</t>
    </r>
  </si>
  <si>
    <t>Units and conversion factors</t>
  </si>
  <si>
    <t>Volume and mass</t>
  </si>
  <si>
    <t>select unit</t>
  </si>
  <si>
    <t>1000 bbls</t>
  </si>
  <si>
    <t>1000 kl</t>
  </si>
  <si>
    <t>1000 m3</t>
  </si>
  <si>
    <t>1000 tons</t>
  </si>
  <si>
    <t>thousand barrels</t>
  </si>
  <si>
    <t>=</t>
  </si>
  <si>
    <t>thousand kiloliters</t>
  </si>
  <si>
    <t>thousand cubic meters</t>
  </si>
  <si>
    <r>
      <t>1000 m</t>
    </r>
    <r>
      <rPr>
        <vertAlign val="superscript"/>
        <sz val="11"/>
        <rFont val="Times New Roman"/>
        <family val="1"/>
      </rPr>
      <t>3</t>
    </r>
  </si>
  <si>
    <t>thousand metric tons</t>
  </si>
  <si>
    <t>Energy</t>
  </si>
  <si>
    <t>unit</t>
  </si>
  <si>
    <t>GWh</t>
  </si>
  <si>
    <t>Gcal</t>
  </si>
  <si>
    <t>klcoe</t>
  </si>
  <si>
    <t>ktoe</t>
  </si>
  <si>
    <t>mmbtu</t>
  </si>
  <si>
    <t>Terajoule</t>
  </si>
  <si>
    <t>Gigawatthour</t>
  </si>
  <si>
    <t>Gigacalorie</t>
  </si>
  <si>
    <t>Kiloliter of crude oil equivalent</t>
  </si>
  <si>
    <t>Thousand tons of oil equivalent</t>
  </si>
  <si>
    <t>Million BTU</t>
  </si>
  <si>
    <t>Calorific Values</t>
  </si>
  <si>
    <t>kcal/kg</t>
  </si>
  <si>
    <t>MJ/ton</t>
  </si>
  <si>
    <t>KJ/kg</t>
  </si>
  <si>
    <t>toe/bbl</t>
  </si>
  <si>
    <t>toe/kl</t>
  </si>
  <si>
    <t>toe/m3</t>
  </si>
  <si>
    <t>toe/ton</t>
  </si>
  <si>
    <t>Specific gravities or densities</t>
  </si>
  <si>
    <t>kg/m3</t>
  </si>
  <si>
    <t>liter/ton</t>
  </si>
  <si>
    <t>barrel/ton</t>
  </si>
  <si>
    <t>million standard cubic feet</t>
  </si>
  <si>
    <t>million standard cubic meters</t>
  </si>
  <si>
    <t>million normal cubic feet</t>
  </si>
  <si>
    <t>million normal cubic meters</t>
  </si>
  <si>
    <t>mmscf</t>
  </si>
  <si>
    <t>mmscm</t>
  </si>
  <si>
    <t>mmncf</t>
  </si>
  <si>
    <t>mmncm</t>
  </si>
  <si>
    <t>Unit Conversion</t>
  </si>
  <si>
    <t>Source: JODI Gas Manual</t>
  </si>
  <si>
    <t>Divide cubic feet by 35.3147</t>
  </si>
  <si>
    <t xml:space="preserve">1. Converting from cubic feet to cubic meters: </t>
  </si>
  <si>
    <r>
      <t xml:space="preserve">3. Million BTU to terajoules (TJ): </t>
    </r>
    <r>
      <rPr>
        <b/>
        <sz val="11"/>
        <color rgb="FF0070C0"/>
        <rFont val="Times New Roman"/>
        <family val="1"/>
      </rPr>
      <t/>
    </r>
  </si>
  <si>
    <r>
      <t>2. Converting from normal cubic meter to standard cubic meter:</t>
    </r>
    <r>
      <rPr>
        <b/>
        <sz val="11"/>
        <color rgb="FF0000FF"/>
        <rFont val="Times New Roman"/>
        <family val="1"/>
      </rPr>
      <t xml:space="preserve"> </t>
    </r>
  </si>
  <si>
    <r>
      <t>Multiply million BTU (mmbtu) by 1.05506*10</t>
    </r>
    <r>
      <rPr>
        <b/>
        <vertAlign val="superscript"/>
        <sz val="11"/>
        <color rgb="FF0000FF"/>
        <rFont val="Times New Roman"/>
        <family val="1"/>
      </rPr>
      <t xml:space="preserve">-3 </t>
    </r>
    <r>
      <rPr>
        <b/>
        <sz val="11"/>
        <color rgb="FF0000FF"/>
        <rFont val="Times New Roman"/>
        <family val="1"/>
      </rPr>
      <t>or 0.00105506</t>
    </r>
  </si>
  <si>
    <t>Multiply normal cubic meter by 1.055</t>
  </si>
  <si>
    <t>1. Natural Gas Separation/Processing</t>
  </si>
  <si>
    <t xml:space="preserve">    District cooling plants</t>
  </si>
  <si>
    <t>APEC-ASEAN joint format for annual oil data</t>
  </si>
  <si>
    <t>APEC Economies</t>
    <phoneticPr fontId="2"/>
  </si>
  <si>
    <t xml:space="preserve">   Australia</t>
    <phoneticPr fontId="2"/>
  </si>
  <si>
    <t xml:space="preserve">   Brunei Darussalam</t>
    <phoneticPr fontId="2"/>
  </si>
  <si>
    <t xml:space="preserve">   China</t>
    <phoneticPr fontId="2"/>
  </si>
  <si>
    <t xml:space="preserve">   Japan</t>
    <phoneticPr fontId="2"/>
  </si>
  <si>
    <t xml:space="preserve">   New Zealand</t>
    <phoneticPr fontId="2"/>
  </si>
  <si>
    <t xml:space="preserve">   Papua New Guinea</t>
    <phoneticPr fontId="2"/>
  </si>
  <si>
    <t xml:space="preserve">   Thailand</t>
    <phoneticPr fontId="2"/>
  </si>
  <si>
    <t xml:space="preserve">   United States of America</t>
    <phoneticPr fontId="2"/>
  </si>
  <si>
    <t xml:space="preserve">   Viet Nam</t>
    <phoneticPr fontId="2"/>
  </si>
  <si>
    <t xml:space="preserve">   Myanmar</t>
    <phoneticPr fontId="2"/>
  </si>
  <si>
    <t xml:space="preserve">   Lao P.D.R</t>
    <phoneticPr fontId="2"/>
  </si>
  <si>
    <t xml:space="preserve">   Cambodia</t>
    <phoneticPr fontId="2"/>
  </si>
  <si>
    <t>Rest of the World</t>
    <phoneticPr fontId="2"/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</si>
  <si>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</si>
  <si>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</si>
  <si>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</si>
  <si>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</si>
  <si>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</si>
  <si>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</si>
  <si>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</si>
  <si>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</si>
  <si>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</si>
  <si>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</si>
  <si>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</si>
  <si>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</si>
  <si>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</si>
  <si>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</si>
  <si>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</si>
  <si>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</si>
  <si>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</si>
  <si>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</si>
  <si>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</si>
  <si>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</si>
  <si>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</si>
  <si>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</si>
  <si>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</si>
  <si>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</si>
  <si>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</si>
  <si>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</si>
  <si>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</si>
  <si>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</si>
  <si>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</si>
  <si>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</si>
  <si>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</si>
  <si>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</si>
  <si>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Bulgaria</t>
  </si>
  <si>
    <t>Burkina Faso</t>
  </si>
  <si>
    <t>Burundi</t>
  </si>
  <si>
    <t>Cameroon</t>
  </si>
  <si>
    <t>Cape Verde</t>
  </si>
  <si>
    <t>Cayman Islands</t>
  </si>
  <si>
    <t>Central African Republic</t>
  </si>
  <si>
    <t>Chad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</si>
  <si>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</si>
  <si>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</si>
  <si>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</si>
  <si>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</si>
  <si>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</si>
  <si>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</si>
  <si>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</si>
  <si>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</si>
  <si>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</si>
  <si>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</si>
  <si>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</si>
  <si>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</si>
  <si>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</si>
  <si>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</si>
  <si>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</si>
  <si>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</si>
  <si>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</si>
  <si>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</si>
  <si>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</si>
  <si>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</si>
  <si>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</si>
  <si>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</si>
  <si>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</si>
  <si>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</si>
  <si>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</si>
  <si>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</si>
  <si>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</si>
  <si>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</si>
  <si>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</si>
  <si>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</si>
  <si>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</si>
  <si>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</si>
  <si>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</si>
  <si>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</si>
  <si>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</si>
  <si>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</si>
  <si>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</si>
  <si>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</si>
  <si>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</si>
  <si>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</si>
  <si>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</si>
  <si>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</si>
  <si>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</si>
  <si>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</si>
  <si>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</si>
  <si>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</si>
  <si>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</si>
  <si>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</si>
  <si>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</si>
  <si>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</si>
  <si>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</si>
  <si>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</si>
  <si>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</si>
  <si>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Hungary</t>
  </si>
  <si>
    <t>Iceland</t>
  </si>
  <si>
    <t>India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</si>
  <si>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</si>
  <si>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</si>
  <si>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</si>
  <si>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</si>
  <si>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</si>
  <si>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</si>
  <si>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</si>
  <si>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Jersey</t>
  </si>
  <si>
    <t>Jordan</t>
  </si>
  <si>
    <t>Kazakhstan</t>
  </si>
  <si>
    <t>Kenya</t>
  </si>
  <si>
    <t>Kiribati</t>
  </si>
  <si>
    <t>Korea, Democratic People's Republic of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</si>
  <si>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</si>
  <si>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</si>
  <si>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</si>
  <si>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</si>
  <si>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</si>
  <si>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</si>
  <si>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</si>
  <si>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</si>
  <si>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</si>
  <si>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</si>
  <si>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</si>
  <si>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</si>
  <si>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</si>
  <si>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</si>
  <si>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</si>
  <si>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</si>
  <si>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</si>
  <si>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</si>
  <si>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</si>
  <si>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</si>
  <si>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</si>
  <si>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</si>
  <si>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</si>
  <si>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</si>
  <si>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</si>
  <si>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</si>
  <si>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</si>
  <si>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</si>
  <si>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</si>
  <si>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</si>
  <si>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</si>
  <si>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</si>
  <si>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</si>
  <si>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</si>
  <si>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</si>
  <si>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</si>
  <si>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</si>
  <si>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</si>
  <si>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</si>
  <si>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</si>
  <si>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</si>
  <si>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</si>
  <si>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</si>
  <si>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</si>
  <si>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</si>
  <si>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</si>
  <si>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</si>
  <si>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Paraguay</t>
  </si>
  <si>
    <t>Pitcairn</t>
  </si>
  <si>
    <t>Poland</t>
  </si>
  <si>
    <t>Portugal</t>
  </si>
  <si>
    <t>Puerto Rico</t>
  </si>
  <si>
    <t>Qatar</t>
  </si>
  <si>
    <t>Réunion</t>
  </si>
  <si>
    <t>Romania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</si>
  <si>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</si>
  <si>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</si>
  <si>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</si>
  <si>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</si>
  <si>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</si>
  <si>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</si>
  <si>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</si>
  <si>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</si>
  <si>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</si>
  <si>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</si>
  <si>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</si>
  <si>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</si>
  <si>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</si>
  <si>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</si>
  <si>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</si>
  <si>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</si>
  <si>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</si>
  <si>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</si>
  <si>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</si>
  <si>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</si>
  <si>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</si>
  <si>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</si>
  <si>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</si>
  <si>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</si>
  <si>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</si>
  <si>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</si>
  <si>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</si>
  <si>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</si>
  <si>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</si>
  <si>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</si>
  <si>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</si>
  <si>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</si>
  <si>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</si>
  <si>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Tajikistan</t>
  </si>
  <si>
    <t>Tanzania, United Republic of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</si>
  <si>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</si>
  <si>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</si>
  <si>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</si>
  <si>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</si>
  <si>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</si>
  <si>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</si>
  <si>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</si>
  <si>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</si>
  <si>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</si>
  <si>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</si>
  <si>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</si>
  <si>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</si>
  <si>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</si>
  <si>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</si>
  <si>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</si>
  <si>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</si>
  <si>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</si>
  <si>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Venezuela, Bolivarian Republic of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</si>
  <si>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</si>
  <si>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</si>
  <si>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</si>
  <si>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</si>
  <si>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</si>
  <si>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</si>
  <si>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</si>
  <si>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Total</t>
    <phoneticPr fontId="2"/>
  </si>
  <si>
    <t>Imports by Origin (Table 1b)</t>
  </si>
  <si>
    <t>Exports by destination (Table 1c)</t>
  </si>
  <si>
    <t>The Coordinating Agency for Expert Group on Energy Data Analysis (EGEDA)</t>
  </si>
  <si>
    <t>Energy Statistics and Training Office (ESTO)</t>
  </si>
  <si>
    <t>Asia Pacific Energy Research Centre (APERC)</t>
  </si>
  <si>
    <r>
      <t xml:space="preserve">Please send accomplished questionnaire to: </t>
    </r>
    <r>
      <rPr>
        <b/>
        <u/>
        <sz val="11"/>
        <rFont val="Times New Roman"/>
        <family val="1"/>
      </rPr>
      <t>esto@aperc.or.jp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</si>
</sst>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0______"/>
    <numFmt numFmtId="165" formatCode="@&quot; &quot;"/>
    <numFmt numFmtId="166" formatCode="0.000"/>
    <numFmt numFmtId="167" formatCode="#,##0.0_);[Red]\(#,##0.0\)"/>
    <numFmt numFmtId="168" formatCode="0.0"/>
    <numFmt numFmtId="169" formatCode="#,##0.0"/>
  </numFmts>
  <fonts count="5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9"/>
      <name val="Arial"/>
      <family val="2"/>
    </font>
    <font>
      <b/>
      <sz val="20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 Baltic"/>
      <family val="1"/>
      <charset val="186"/>
    </font>
    <font>
      <sz val="20"/>
      <name val="Times New Roman Baltic"/>
      <family val="1"/>
      <charset val="186"/>
    </font>
    <font>
      <sz val="9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9"/>
      <name val="Times New Roman Baltic"/>
      <family val="1"/>
      <charset val="186"/>
    </font>
    <font>
      <b/>
      <vertAlign val="superscript"/>
      <sz val="20"/>
      <name val="Times New Roman Baltic"/>
      <family val="1"/>
      <charset val="186"/>
    </font>
    <font>
      <vertAlign val="superscript"/>
      <sz val="11"/>
      <name val="Times New Roman Baltic"/>
      <family val="1"/>
      <charset val="186"/>
    </font>
    <font>
      <b/>
      <sz val="20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ＭＳ Ｐゴシック"/>
      <family val="3"/>
      <charset val="128"/>
    </font>
    <font>
      <vertAlign val="superscript"/>
      <sz val="11"/>
      <name val="Times New Roman Baltic"/>
    </font>
    <font>
      <b/>
      <sz val="11"/>
      <name val="Times New Roman Baltic"/>
    </font>
    <font>
      <sz val="10"/>
      <name val="Arial"/>
      <family val="2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vertAlign val="superscript"/>
      <sz val="9"/>
      <name val="Times New Roman Baltic"/>
    </font>
    <font>
      <b/>
      <i/>
      <sz val="9"/>
      <color rgb="FF0070C0"/>
      <name val="Times New Roman Baltic"/>
    </font>
    <font>
      <b/>
      <sz val="11"/>
      <color rgb="FF0070C0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b/>
      <vertAlign val="superscript"/>
      <sz val="11"/>
      <color rgb="FF0000FF"/>
      <name val="Times New Roman"/>
      <family val="1"/>
    </font>
    <font>
      <sz val="11"/>
      <name val="Times New Roman Baltic"/>
    </font>
    <font>
      <i/>
      <sz val="11"/>
      <name val="Times New Roman Baltic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0" fontId="43" fillId="0" borderId="0"/>
    <xf numFmtId="41" fontId="43" fillId="0" borderId="0" applyFont="0" applyFill="0" applyBorder="0" applyAlignment="0" applyProtection="0"/>
  </cellStyleXfs>
  <cellXfs count="535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2" xfId="0" applyFont="1" applyBorder="1"/>
    <xf numFmtId="0" fontId="9" fillId="0" borderId="3" xfId="0" applyFont="1" applyBorder="1" applyAlignment="1">
      <alignment horizontal="center"/>
    </xf>
    <xf numFmtId="0" fontId="8" fillId="0" borderId="4" xfId="0" applyFont="1" applyBorder="1"/>
    <xf numFmtId="0" fontId="9" fillId="0" borderId="5" xfId="0" applyFont="1" applyBorder="1" applyAlignment="1">
      <alignment horizontal="center"/>
    </xf>
    <xf numFmtId="0" fontId="8" fillId="0" borderId="6" xfId="0" applyFont="1" applyBorder="1"/>
    <xf numFmtId="0" fontId="9" fillId="0" borderId="7" xfId="0" quotePrefix="1" applyFont="1" applyBorder="1" applyAlignment="1">
      <alignment horizontal="center"/>
    </xf>
    <xf numFmtId="0" fontId="8" fillId="0" borderId="11" xfId="0" applyFont="1" applyBorder="1"/>
    <xf numFmtId="0" fontId="9" fillId="0" borderId="8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14" xfId="0" quotePrefix="1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/>
    <xf numFmtId="0" fontId="6" fillId="0" borderId="7" xfId="0" quotePrefix="1" applyFont="1" applyBorder="1" applyAlignment="1">
      <alignment horizontal="center"/>
    </xf>
    <xf numFmtId="0" fontId="15" fillId="0" borderId="0" xfId="0" applyFont="1"/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6" fillId="0" borderId="9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0" fontId="6" fillId="0" borderId="23" xfId="4" applyFont="1" applyBorder="1"/>
    <xf numFmtId="0" fontId="14" fillId="0" borderId="18" xfId="0" applyFont="1" applyBorder="1"/>
    <xf numFmtId="0" fontId="15" fillId="0" borderId="12" xfId="0" applyFont="1" applyBorder="1"/>
    <xf numFmtId="0" fontId="1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5" fillId="0" borderId="12" xfId="0" applyFont="1" applyBorder="1" applyAlignment="1">
      <alignment wrapText="1"/>
    </xf>
    <xf numFmtId="0" fontId="18" fillId="0" borderId="18" xfId="0" applyFont="1" applyBorder="1" applyAlignment="1">
      <alignment horizontal="left" vertical="center"/>
    </xf>
    <xf numFmtId="0" fontId="20" fillId="0" borderId="27" xfId="0" applyFont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left" wrapText="1" indent="2"/>
    </xf>
    <xf numFmtId="0" fontId="15" fillId="0" borderId="2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164" fontId="20" fillId="0" borderId="12" xfId="0" applyNumberFormat="1" applyFont="1" applyBorder="1" applyAlignment="1">
      <alignment horizontal="left" wrapText="1" indent="2"/>
    </xf>
    <xf numFmtId="0" fontId="20" fillId="0" borderId="16" xfId="0" applyFont="1" applyBorder="1" applyAlignment="1">
      <alignment horizontal="center"/>
    </xf>
    <xf numFmtId="0" fontId="20" fillId="0" borderId="19" xfId="0" applyFont="1" applyBorder="1" applyAlignment="1">
      <alignment horizontal="left" wrapText="1" indent="2"/>
    </xf>
    <xf numFmtId="0" fontId="6" fillId="0" borderId="0" xfId="0" applyFont="1" applyAlignment="1">
      <alignment horizontal="left"/>
    </xf>
    <xf numFmtId="164" fontId="20" fillId="0" borderId="29" xfId="0" applyNumberFormat="1" applyFont="1" applyBorder="1" applyAlignment="1">
      <alignment horizontal="left" wrapText="1" indent="2"/>
    </xf>
    <xf numFmtId="0" fontId="8" fillId="0" borderId="30" xfId="0" applyFont="1" applyBorder="1"/>
    <xf numFmtId="0" fontId="8" fillId="0" borderId="0" xfId="0" applyFont="1"/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4" fillId="0" borderId="15" xfId="0" applyFont="1" applyBorder="1"/>
    <xf numFmtId="0" fontId="15" fillId="0" borderId="5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left" indent="1"/>
    </xf>
    <xf numFmtId="0" fontId="6" fillId="0" borderId="31" xfId="0" applyFont="1" applyBorder="1" applyAlignment="1">
      <alignment horizontal="left" wrapText="1" indent="2"/>
    </xf>
    <xf numFmtId="0" fontId="6" fillId="0" borderId="33" xfId="0" applyFont="1" applyBorder="1" applyAlignment="1">
      <alignment horizontal="center"/>
    </xf>
    <xf numFmtId="0" fontId="18" fillId="0" borderId="15" xfId="0" applyFont="1" applyBorder="1" applyAlignment="1">
      <alignment horizontal="left" indent="1"/>
    </xf>
    <xf numFmtId="0" fontId="15" fillId="0" borderId="33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34" xfId="0" quotePrefix="1" applyFont="1" applyBorder="1" applyAlignment="1">
      <alignment horizontal="center"/>
    </xf>
    <xf numFmtId="165" fontId="6" fillId="0" borderId="21" xfId="4" applyNumberFormat="1" applyFont="1" applyBorder="1" applyAlignment="1">
      <alignment horizontal="center"/>
    </xf>
    <xf numFmtId="0" fontId="27" fillId="4" borderId="0" xfId="0" applyFont="1" applyFill="1" applyAlignment="1">
      <alignment horizontal="left"/>
    </xf>
    <xf numFmtId="0" fontId="28" fillId="4" borderId="0" xfId="0" applyFont="1" applyFill="1"/>
    <xf numFmtId="0" fontId="28" fillId="0" borderId="0" xfId="0" applyFont="1"/>
    <xf numFmtId="0" fontId="29" fillId="4" borderId="0" xfId="0" applyFont="1" applyFill="1"/>
    <xf numFmtId="0" fontId="30" fillId="0" borderId="43" xfId="0" quotePrefix="1" applyFont="1" applyBorder="1" applyAlignment="1">
      <alignment horizontal="right"/>
    </xf>
    <xf numFmtId="0" fontId="30" fillId="0" borderId="43" xfId="0" applyFont="1" applyBorder="1" applyAlignment="1">
      <alignment horizontal="right"/>
    </xf>
    <xf numFmtId="0" fontId="32" fillId="4" borderId="0" xfId="0" applyFont="1" applyFill="1"/>
    <xf numFmtId="0" fontId="28" fillId="0" borderId="43" xfId="0" applyFont="1" applyBorder="1" applyProtection="1">
      <protection locked="0"/>
    </xf>
    <xf numFmtId="0" fontId="16" fillId="0" borderId="0" xfId="0" applyFont="1"/>
    <xf numFmtId="40" fontId="6" fillId="0" borderId="0" xfId="2" applyNumberFormat="1" applyFont="1" applyProtection="1"/>
    <xf numFmtId="0" fontId="12" fillId="0" borderId="0" xfId="0" applyFont="1"/>
    <xf numFmtId="0" fontId="11" fillId="0" borderId="0" xfId="0" applyFont="1"/>
    <xf numFmtId="0" fontId="20" fillId="0" borderId="0" xfId="0" applyFont="1"/>
    <xf numFmtId="0" fontId="15" fillId="0" borderId="31" xfId="0" applyFont="1" applyBorder="1"/>
    <xf numFmtId="3" fontId="6" fillId="3" borderId="2" xfId="0" applyNumberFormat="1" applyFont="1" applyFill="1" applyBorder="1" applyAlignment="1">
      <alignment horizontal="center"/>
    </xf>
    <xf numFmtId="3" fontId="6" fillId="3" borderId="40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6" fillId="3" borderId="36" xfId="0" applyNumberFormat="1" applyFont="1" applyFill="1" applyBorder="1" applyAlignment="1">
      <alignment horizontal="center"/>
    </xf>
    <xf numFmtId="0" fontId="6" fillId="0" borderId="30" xfId="0" applyFont="1" applyBorder="1"/>
    <xf numFmtId="0" fontId="5" fillId="0" borderId="0" xfId="3" applyFont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0" fontId="27" fillId="0" borderId="0" xfId="3" applyFont="1">
      <alignment vertical="center"/>
    </xf>
    <xf numFmtId="0" fontId="40" fillId="0" borderId="0" xfId="3" applyFont="1">
      <alignment vertical="center"/>
    </xf>
    <xf numFmtId="0" fontId="1" fillId="3" borderId="58" xfId="3" applyFill="1" applyBorder="1" applyAlignment="1">
      <alignment horizontal="center" vertical="center"/>
    </xf>
    <xf numFmtId="0" fontId="1" fillId="0" borderId="59" xfId="3" applyBorder="1" applyAlignment="1">
      <alignment horizontal="center" vertical="center"/>
    </xf>
    <xf numFmtId="0" fontId="1" fillId="0" borderId="54" xfId="3" applyBorder="1" applyAlignment="1">
      <alignment horizontal="center" vertical="center"/>
    </xf>
    <xf numFmtId="0" fontId="1" fillId="0" borderId="60" xfId="3" applyBorder="1" applyAlignment="1">
      <alignment horizontal="center" vertical="center"/>
    </xf>
    <xf numFmtId="0" fontId="1" fillId="0" borderId="61" xfId="3" applyBorder="1" applyAlignment="1">
      <alignment horizontal="center" vertical="center"/>
    </xf>
    <xf numFmtId="0" fontId="1" fillId="0" borderId="62" xfId="3" applyBorder="1" applyAlignment="1">
      <alignment horizontal="center" vertical="center"/>
    </xf>
    <xf numFmtId="0" fontId="1" fillId="0" borderId="63" xfId="3" applyBorder="1" applyAlignment="1">
      <alignment horizontal="center" vertical="center"/>
    </xf>
    <xf numFmtId="0" fontId="1" fillId="0" borderId="64" xfId="3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65" xfId="3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1" fillId="0" borderId="67" xfId="3" applyBorder="1">
      <alignment vertical="center"/>
    </xf>
    <xf numFmtId="0" fontId="1" fillId="0" borderId="68" xfId="3" applyBorder="1" applyAlignment="1">
      <alignment horizontal="center" vertical="center"/>
    </xf>
    <xf numFmtId="0" fontId="1" fillId="0" borderId="69" xfId="3" applyBorder="1" applyAlignment="1">
      <alignment horizontal="center" vertical="center"/>
    </xf>
    <xf numFmtId="0" fontId="1" fillId="0" borderId="70" xfId="3" applyBorder="1" applyAlignment="1">
      <alignment horizontal="center" vertical="center"/>
    </xf>
    <xf numFmtId="0" fontId="1" fillId="0" borderId="71" xfId="3" applyBorder="1" applyAlignment="1">
      <alignment horizontal="center" vertical="center"/>
    </xf>
    <xf numFmtId="0" fontId="1" fillId="0" borderId="72" xfId="3" applyBorder="1" applyAlignment="1">
      <alignment horizontal="center" vertical="center"/>
    </xf>
    <xf numFmtId="0" fontId="1" fillId="0" borderId="73" xfId="3" applyBorder="1">
      <alignment vertical="center"/>
    </xf>
    <xf numFmtId="0" fontId="28" fillId="0" borderId="43" xfId="0" applyFont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6" fillId="0" borderId="29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 applyAlignment="1">
      <alignment wrapText="1"/>
    </xf>
    <xf numFmtId="0" fontId="6" fillId="0" borderId="11" xfId="0" applyFont="1" applyBorder="1"/>
    <xf numFmtId="0" fontId="6" fillId="0" borderId="8" xfId="0" quotePrefix="1" applyFont="1" applyBorder="1" applyAlignment="1">
      <alignment horizontal="center"/>
    </xf>
    <xf numFmtId="40" fontId="6" fillId="0" borderId="12" xfId="1" applyFont="1" applyBorder="1" applyProtection="1"/>
    <xf numFmtId="0" fontId="6" fillId="10" borderId="12" xfId="0" applyFont="1" applyFill="1" applyBorder="1" applyAlignment="1">
      <alignment horizontal="center"/>
    </xf>
    <xf numFmtId="0" fontId="6" fillId="10" borderId="3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44" fillId="0" borderId="0" xfId="5" applyFont="1"/>
    <xf numFmtId="0" fontId="45" fillId="0" borderId="0" xfId="5" applyFont="1"/>
    <xf numFmtId="0" fontId="6" fillId="0" borderId="0" xfId="5" applyFont="1"/>
    <xf numFmtId="0" fontId="5" fillId="0" borderId="0" xfId="5" applyFont="1"/>
    <xf numFmtId="0" fontId="8" fillId="0" borderId="2" xfId="5" applyFont="1" applyBorder="1"/>
    <xf numFmtId="0" fontId="9" fillId="0" borderId="3" xfId="5" applyFont="1" applyBorder="1" applyAlignment="1">
      <alignment horizontal="center"/>
    </xf>
    <xf numFmtId="0" fontId="8" fillId="0" borderId="22" xfId="5" applyFont="1" applyBorder="1"/>
    <xf numFmtId="0" fontId="9" fillId="0" borderId="9" xfId="5" applyFont="1" applyBorder="1" applyAlignment="1">
      <alignment horizontal="center"/>
    </xf>
    <xf numFmtId="0" fontId="8" fillId="0" borderId="0" xfId="5" applyFont="1"/>
    <xf numFmtId="0" fontId="9" fillId="0" borderId="0" xfId="5" applyFont="1" applyAlignment="1">
      <alignment horizontal="center"/>
    </xf>
    <xf numFmtId="0" fontId="27" fillId="0" borderId="0" xfId="0" applyFont="1" applyAlignment="1">
      <alignment horizontal="left"/>
    </xf>
    <xf numFmtId="0" fontId="28" fillId="10" borderId="12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28" fillId="10" borderId="9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28" fillId="10" borderId="54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0" fontId="28" fillId="10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0" applyFont="1"/>
    <xf numFmtId="0" fontId="46" fillId="0" borderId="0" xfId="0" applyFont="1"/>
    <xf numFmtId="166" fontId="28" fillId="0" borderId="0" xfId="0" applyNumberFormat="1" applyFont="1"/>
    <xf numFmtId="0" fontId="3" fillId="0" borderId="0" xfId="0" applyFont="1"/>
    <xf numFmtId="0" fontId="52" fillId="0" borderId="0" xfId="0" applyFont="1"/>
    <xf numFmtId="0" fontId="51" fillId="9" borderId="37" xfId="0" applyFont="1" applyFill="1" applyBorder="1"/>
    <xf numFmtId="0" fontId="52" fillId="9" borderId="37" xfId="0" applyFont="1" applyFill="1" applyBorder="1"/>
    <xf numFmtId="40" fontId="15" fillId="0" borderId="23" xfId="2" applyNumberFormat="1" applyFont="1" applyFill="1" applyBorder="1" applyAlignment="1" applyProtection="1">
      <alignment horizontal="right"/>
      <protection locked="0"/>
    </xf>
    <xf numFmtId="40" fontId="15" fillId="0" borderId="87" xfId="2" applyNumberFormat="1" applyFont="1" applyFill="1" applyBorder="1" applyAlignment="1" applyProtection="1">
      <alignment horizontal="right"/>
      <protection locked="0"/>
    </xf>
    <xf numFmtId="40" fontId="15" fillId="0" borderId="21" xfId="2" applyNumberFormat="1" applyFont="1" applyFill="1" applyBorder="1" applyAlignment="1" applyProtection="1">
      <alignment horizontal="right"/>
      <protection locked="0"/>
    </xf>
    <xf numFmtId="0" fontId="15" fillId="0" borderId="23" xfId="2" applyNumberFormat="1" applyFont="1" applyFill="1" applyBorder="1" applyAlignment="1" applyProtection="1">
      <alignment horizontal="right"/>
      <protection locked="0"/>
    </xf>
    <xf numFmtId="0" fontId="15" fillId="0" borderId="87" xfId="2" applyNumberFormat="1" applyFont="1" applyFill="1" applyBorder="1" applyAlignment="1" applyProtection="1">
      <alignment horizontal="right"/>
      <protection locked="0"/>
    </xf>
    <xf numFmtId="0" fontId="15" fillId="0" borderId="21" xfId="2" applyNumberFormat="1" applyFont="1" applyFill="1" applyBorder="1" applyAlignment="1" applyProtection="1">
      <alignment horizontal="right"/>
      <protection locked="0"/>
    </xf>
    <xf numFmtId="3" fontId="6" fillId="2" borderId="12" xfId="2" applyNumberFormat="1" applyFont="1" applyFill="1" applyBorder="1" applyAlignment="1" applyProtection="1"/>
    <xf numFmtId="3" fontId="6" fillId="2" borderId="37" xfId="2" applyNumberFormat="1" applyFont="1" applyFill="1" applyBorder="1" applyAlignment="1" applyProtection="1"/>
    <xf numFmtId="3" fontId="6" fillId="2" borderId="8" xfId="2" applyNumberFormat="1" applyFont="1" applyFill="1" applyBorder="1" applyAlignment="1" applyProtection="1"/>
    <xf numFmtId="3" fontId="6" fillId="3" borderId="12" xfId="2" applyNumberFormat="1" applyFont="1" applyFill="1" applyBorder="1" applyAlignment="1" applyProtection="1">
      <alignment horizontal="center"/>
    </xf>
    <xf numFmtId="3" fontId="6" fillId="3" borderId="37" xfId="2" applyNumberFormat="1" applyFont="1" applyFill="1" applyBorder="1" applyAlignment="1" applyProtection="1">
      <alignment horizontal="center"/>
    </xf>
    <xf numFmtId="3" fontId="6" fillId="3" borderId="8" xfId="2" applyNumberFormat="1" applyFont="1" applyFill="1" applyBorder="1" applyAlignment="1" applyProtection="1">
      <alignment horizontal="center"/>
    </xf>
    <xf numFmtId="3" fontId="6" fillId="0" borderId="12" xfId="2" applyNumberFormat="1" applyFont="1" applyFill="1" applyBorder="1" applyAlignment="1" applyProtection="1">
      <protection locked="0"/>
    </xf>
    <xf numFmtId="3" fontId="6" fillId="0" borderId="37" xfId="2" applyNumberFormat="1" applyFont="1" applyFill="1" applyBorder="1" applyAlignment="1" applyProtection="1">
      <protection locked="0"/>
    </xf>
    <xf numFmtId="3" fontId="6" fillId="9" borderId="8" xfId="2" applyNumberFormat="1" applyFont="1" applyFill="1" applyBorder="1" applyAlignment="1" applyProtection="1">
      <protection locked="0"/>
    </xf>
    <xf numFmtId="3" fontId="6" fillId="9" borderId="8" xfId="2" applyNumberFormat="1" applyFont="1" applyFill="1" applyBorder="1" applyAlignment="1" applyProtection="1"/>
    <xf numFmtId="3" fontId="6" fillId="0" borderId="12" xfId="2" applyNumberFormat="1" applyFont="1" applyBorder="1" applyAlignment="1" applyProtection="1">
      <alignment horizontal="right"/>
      <protection locked="0"/>
    </xf>
    <xf numFmtId="3" fontId="6" fillId="0" borderId="37" xfId="2" applyNumberFormat="1" applyFont="1" applyBorder="1" applyAlignment="1" applyProtection="1">
      <alignment horizontal="right"/>
      <protection locked="0"/>
    </xf>
    <xf numFmtId="3" fontId="6" fillId="9" borderId="8" xfId="2" applyNumberFormat="1" applyFont="1" applyFill="1" applyBorder="1" applyAlignment="1" applyProtection="1">
      <alignment horizontal="right"/>
      <protection locked="0"/>
    </xf>
    <xf numFmtId="3" fontId="6" fillId="0" borderId="12" xfId="2" applyNumberFormat="1" applyFont="1" applyFill="1" applyBorder="1" applyAlignment="1" applyProtection="1"/>
    <xf numFmtId="3" fontId="6" fillId="0" borderId="37" xfId="2" applyNumberFormat="1" applyFont="1" applyFill="1" applyBorder="1" applyAlignment="1" applyProtection="1"/>
    <xf numFmtId="3" fontId="6" fillId="0" borderId="12" xfId="2" applyNumberFormat="1" applyFont="1" applyFill="1" applyBorder="1" applyAlignment="1" applyProtection="1">
      <alignment horizontal="right"/>
    </xf>
    <xf numFmtId="3" fontId="6" fillId="0" borderId="37" xfId="2" applyNumberFormat="1" applyFont="1" applyFill="1" applyBorder="1" applyAlignment="1" applyProtection="1">
      <alignment horizontal="right"/>
    </xf>
    <xf numFmtId="3" fontId="6" fillId="9" borderId="8" xfId="2" applyNumberFormat="1" applyFont="1" applyFill="1" applyBorder="1" applyAlignment="1" applyProtection="1">
      <alignment horizontal="right"/>
    </xf>
    <xf numFmtId="3" fontId="6" fillId="2" borderId="12" xfId="2" applyNumberFormat="1" applyFont="1" applyFill="1" applyBorder="1" applyAlignment="1" applyProtection="1">
      <alignment horizontal="right"/>
    </xf>
    <xf numFmtId="3" fontId="6" fillId="2" borderId="37" xfId="2" applyNumberFormat="1" applyFont="1" applyFill="1" applyBorder="1" applyAlignment="1" applyProtection="1">
      <alignment horizontal="right"/>
    </xf>
    <xf numFmtId="3" fontId="6" fillId="2" borderId="8" xfId="2" applyNumberFormat="1" applyFont="1" applyFill="1" applyBorder="1" applyAlignment="1" applyProtection="1">
      <alignment horizontal="right"/>
    </xf>
    <xf numFmtId="3" fontId="6" fillId="2" borderId="19" xfId="2" applyNumberFormat="1" applyFont="1" applyFill="1" applyBorder="1" applyAlignment="1" applyProtection="1">
      <alignment horizontal="right"/>
    </xf>
    <xf numFmtId="3" fontId="6" fillId="2" borderId="54" xfId="2" applyNumberFormat="1" applyFont="1" applyFill="1" applyBorder="1" applyAlignment="1" applyProtection="1">
      <alignment horizontal="right"/>
    </xf>
    <xf numFmtId="3" fontId="6" fillId="9" borderId="9" xfId="2" applyNumberFormat="1" applyFont="1" applyFill="1" applyBorder="1" applyAlignment="1" applyProtection="1">
      <alignment horizontal="right"/>
    </xf>
    <xf numFmtId="3" fontId="6" fillId="2" borderId="9" xfId="2" applyNumberFormat="1" applyFont="1" applyFill="1" applyBorder="1" applyAlignment="1" applyProtection="1">
      <alignment horizontal="right"/>
    </xf>
    <xf numFmtId="3" fontId="15" fillId="0" borderId="18" xfId="2" applyNumberFormat="1" applyFont="1" applyFill="1" applyBorder="1" applyAlignment="1" applyProtection="1">
      <alignment horizontal="right"/>
      <protection locked="0"/>
    </xf>
    <xf numFmtId="3" fontId="15" fillId="0" borderId="40" xfId="2" applyNumberFormat="1" applyFont="1" applyFill="1" applyBorder="1" applyAlignment="1" applyProtection="1">
      <alignment horizontal="right"/>
      <protection locked="0"/>
    </xf>
    <xf numFmtId="3" fontId="15" fillId="0" borderId="3" xfId="2" applyNumberFormat="1" applyFont="1" applyFill="1" applyBorder="1" applyAlignment="1" applyProtection="1">
      <alignment horizontal="right"/>
      <protection locked="0"/>
    </xf>
    <xf numFmtId="3" fontId="15" fillId="0" borderId="19" xfId="2" applyNumberFormat="1" applyFont="1" applyFill="1" applyBorder="1" applyAlignment="1" applyProtection="1">
      <alignment horizontal="right"/>
      <protection locked="0"/>
    </xf>
    <xf numFmtId="3" fontId="15" fillId="0" borderId="54" xfId="2" applyNumberFormat="1" applyFont="1" applyFill="1" applyBorder="1" applyAlignment="1" applyProtection="1">
      <alignment horizontal="right"/>
      <protection locked="0"/>
    </xf>
    <xf numFmtId="3" fontId="15" fillId="0" borderId="9" xfId="2" applyNumberFormat="1" applyFont="1" applyFill="1" applyBorder="1" applyAlignment="1" applyProtection="1">
      <alignment horizontal="right"/>
      <protection locked="0"/>
    </xf>
    <xf numFmtId="3" fontId="15" fillId="8" borderId="18" xfId="2" applyNumberFormat="1" applyFont="1" applyFill="1" applyBorder="1" applyAlignment="1" applyProtection="1">
      <alignment horizontal="right"/>
      <protection locked="0"/>
    </xf>
    <xf numFmtId="3" fontId="15" fillId="8" borderId="40" xfId="2" applyNumberFormat="1" applyFont="1" applyFill="1" applyBorder="1" applyAlignment="1" applyProtection="1">
      <alignment horizontal="right"/>
      <protection locked="0"/>
    </xf>
    <xf numFmtId="3" fontId="15" fillId="8" borderId="3" xfId="2" applyNumberFormat="1" applyFont="1" applyFill="1" applyBorder="1" applyAlignment="1" applyProtection="1">
      <alignment horizontal="right"/>
      <protection locked="0"/>
    </xf>
    <xf numFmtId="3" fontId="15" fillId="8" borderId="19" xfId="2" applyNumberFormat="1" applyFont="1" applyFill="1" applyBorder="1" applyAlignment="1" applyProtection="1">
      <alignment horizontal="right"/>
      <protection locked="0"/>
    </xf>
    <xf numFmtId="3" fontId="15" fillId="8" borderId="54" xfId="2" applyNumberFormat="1" applyFont="1" applyFill="1" applyBorder="1" applyAlignment="1" applyProtection="1">
      <alignment horizontal="right"/>
      <protection locked="0"/>
    </xf>
    <xf numFmtId="3" fontId="15" fillId="8" borderId="9" xfId="2" applyNumberFormat="1" applyFont="1" applyFill="1" applyBorder="1" applyAlignment="1" applyProtection="1">
      <alignment horizontal="right"/>
      <protection locked="0"/>
    </xf>
    <xf numFmtId="3" fontId="15" fillId="0" borderId="23" xfId="2" applyNumberFormat="1" applyFont="1" applyFill="1" applyBorder="1" applyAlignment="1" applyProtection="1">
      <alignment horizontal="right"/>
      <protection locked="0"/>
    </xf>
    <xf numFmtId="3" fontId="15" fillId="0" borderId="87" xfId="2" applyNumberFormat="1" applyFont="1" applyFill="1" applyBorder="1" applyAlignment="1" applyProtection="1">
      <alignment horizontal="right"/>
      <protection locked="0"/>
    </xf>
    <xf numFmtId="3" fontId="15" fillId="0" borderId="21" xfId="2" applyNumberFormat="1" applyFont="1" applyFill="1" applyBorder="1" applyAlignment="1" applyProtection="1">
      <alignment horizontal="right"/>
      <protection locked="0"/>
    </xf>
    <xf numFmtId="3" fontId="14" fillId="9" borderId="12" xfId="2" applyNumberFormat="1" applyFont="1" applyFill="1" applyBorder="1" applyAlignment="1">
      <alignment horizontal="right"/>
    </xf>
    <xf numFmtId="3" fontId="14" fillId="9" borderId="37" xfId="2" applyNumberFormat="1" applyFont="1" applyFill="1" applyBorder="1" applyAlignment="1">
      <alignment horizontal="right"/>
    </xf>
    <xf numFmtId="3" fontId="14" fillId="9" borderId="8" xfId="2" applyNumberFormat="1" applyFont="1" applyFill="1" applyBorder="1" applyAlignment="1">
      <alignment horizontal="right"/>
    </xf>
    <xf numFmtId="3" fontId="14" fillId="9" borderId="12" xfId="2" applyNumberFormat="1" applyFont="1" applyFill="1" applyBorder="1" applyAlignment="1" applyProtection="1">
      <alignment horizontal="right"/>
    </xf>
    <xf numFmtId="3" fontId="42" fillId="9" borderId="37" xfId="0" applyNumberFormat="1" applyFont="1" applyFill="1" applyBorder="1" applyAlignment="1">
      <alignment horizontal="right"/>
    </xf>
    <xf numFmtId="3" fontId="42" fillId="9" borderId="8" xfId="0" applyNumberFormat="1" applyFont="1" applyFill="1" applyBorder="1" applyAlignment="1">
      <alignment horizontal="right"/>
    </xf>
    <xf numFmtId="3" fontId="15" fillId="2" borderId="12" xfId="2" applyNumberFormat="1" applyFont="1" applyFill="1" applyBorder="1"/>
    <xf numFmtId="3" fontId="15" fillId="2" borderId="37" xfId="2" applyNumberFormat="1" applyFont="1" applyFill="1" applyBorder="1"/>
    <xf numFmtId="3" fontId="15" fillId="2" borderId="8" xfId="2" applyNumberFormat="1" applyFont="1" applyFill="1" applyBorder="1"/>
    <xf numFmtId="3" fontId="15" fillId="3" borderId="12" xfId="2" applyNumberFormat="1" applyFont="1" applyFill="1" applyBorder="1"/>
    <xf numFmtId="3" fontId="15" fillId="3" borderId="37" xfId="2" applyNumberFormat="1" applyFont="1" applyFill="1" applyBorder="1"/>
    <xf numFmtId="3" fontId="15" fillId="3" borderId="8" xfId="2" applyNumberFormat="1" applyFont="1" applyFill="1" applyBorder="1"/>
    <xf numFmtId="3" fontId="15" fillId="9" borderId="8" xfId="2" applyNumberFormat="1" applyFont="1" applyFill="1" applyBorder="1"/>
    <xf numFmtId="3" fontId="6" fillId="0" borderId="12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9" borderId="8" xfId="2" applyNumberFormat="1" applyFont="1" applyFill="1" applyBorder="1" applyProtection="1">
      <protection locked="0"/>
    </xf>
    <xf numFmtId="3" fontId="6" fillId="3" borderId="12" xfId="2" applyNumberFormat="1" applyFont="1" applyFill="1" applyBorder="1"/>
    <xf numFmtId="3" fontId="6" fillId="3" borderId="37" xfId="2" applyNumberFormat="1" applyFont="1" applyFill="1" applyBorder="1"/>
    <xf numFmtId="3" fontId="6" fillId="3" borderId="8" xfId="2" applyNumberFormat="1" applyFont="1" applyFill="1" applyBorder="1"/>
    <xf numFmtId="3" fontId="15" fillId="0" borderId="12" xfId="2" applyNumberFormat="1" applyFont="1" applyBorder="1" applyProtection="1">
      <protection locked="0"/>
    </xf>
    <xf numFmtId="3" fontId="15" fillId="0" borderId="37" xfId="2" applyNumberFormat="1" applyFont="1" applyBorder="1" applyProtection="1">
      <protection locked="0"/>
    </xf>
    <xf numFmtId="3" fontId="15" fillId="9" borderId="8" xfId="2" applyNumberFormat="1" applyFont="1" applyFill="1" applyBorder="1" applyProtection="1">
      <protection locked="0"/>
    </xf>
    <xf numFmtId="3" fontId="33" fillId="0" borderId="12" xfId="2" applyNumberFormat="1" applyFont="1" applyFill="1" applyBorder="1" applyProtection="1">
      <protection locked="0"/>
    </xf>
    <xf numFmtId="3" fontId="15" fillId="0" borderId="37" xfId="0" applyNumberFormat="1" applyFont="1" applyBorder="1"/>
    <xf numFmtId="3" fontId="15" fillId="9" borderId="8" xfId="0" applyNumberFormat="1" applyFont="1" applyFill="1" applyBorder="1"/>
    <xf numFmtId="3" fontId="34" fillId="0" borderId="12" xfId="2" applyNumberFormat="1" applyFont="1" applyFill="1" applyBorder="1" applyProtection="1">
      <protection locked="0"/>
    </xf>
    <xf numFmtId="3" fontId="6" fillId="0" borderId="37" xfId="0" applyNumberFormat="1" applyFont="1" applyBorder="1"/>
    <xf numFmtId="3" fontId="6" fillId="9" borderId="8" xfId="0" applyNumberFormat="1" applyFont="1" applyFill="1" applyBorder="1"/>
    <xf numFmtId="3" fontId="35" fillId="0" borderId="12" xfId="2" applyNumberFormat="1" applyFont="1" applyFill="1" applyBorder="1" applyProtection="1">
      <protection locked="0"/>
    </xf>
    <xf numFmtId="3" fontId="36" fillId="0" borderId="12" xfId="2" applyNumberFormat="1" applyFont="1" applyBorder="1" applyProtection="1">
      <protection locked="0"/>
    </xf>
    <xf numFmtId="3" fontId="15" fillId="0" borderId="12" xfId="2" applyNumberFormat="1" applyFont="1" applyFill="1" applyBorder="1" applyProtection="1">
      <protection locked="0"/>
    </xf>
    <xf numFmtId="3" fontId="15" fillId="0" borderId="37" xfId="2" applyNumberFormat="1" applyFont="1" applyFill="1" applyBorder="1" applyProtection="1">
      <protection locked="0"/>
    </xf>
    <xf numFmtId="3" fontId="37" fillId="0" borderId="12" xfId="2" applyNumberFormat="1" applyFont="1" applyBorder="1" applyProtection="1">
      <protection locked="0"/>
    </xf>
    <xf numFmtId="3" fontId="38" fillId="0" borderId="12" xfId="2" applyNumberFormat="1" applyFont="1" applyBorder="1" applyProtection="1">
      <protection locked="0"/>
    </xf>
    <xf numFmtId="3" fontId="15" fillId="0" borderId="31" xfId="2" applyNumberFormat="1" applyFont="1" applyBorder="1" applyProtection="1">
      <protection locked="0"/>
    </xf>
    <xf numFmtId="3" fontId="15" fillId="0" borderId="70" xfId="2" applyNumberFormat="1" applyFont="1" applyBorder="1" applyProtection="1">
      <protection locked="0"/>
    </xf>
    <xf numFmtId="3" fontId="15" fillId="9" borderId="32" xfId="2" applyNumberFormat="1" applyFont="1" applyFill="1" applyBorder="1" applyProtection="1">
      <protection locked="0"/>
    </xf>
    <xf numFmtId="3" fontId="15" fillId="3" borderId="31" xfId="2" applyNumberFormat="1" applyFont="1" applyFill="1" applyBorder="1"/>
    <xf numFmtId="3" fontId="15" fillId="3" borderId="70" xfId="2" applyNumberFormat="1" applyFont="1" applyFill="1" applyBorder="1"/>
    <xf numFmtId="3" fontId="15" fillId="3" borderId="32" xfId="2" applyNumberFormat="1" applyFont="1" applyFill="1" applyBorder="1"/>
    <xf numFmtId="3" fontId="39" fillId="0" borderId="31" xfId="2" applyNumberFormat="1" applyFont="1" applyBorder="1" applyProtection="1">
      <protection locked="0"/>
    </xf>
    <xf numFmtId="3" fontId="15" fillId="0" borderId="70" xfId="0" applyNumberFormat="1" applyFont="1" applyBorder="1"/>
    <xf numFmtId="3" fontId="15" fillId="9" borderId="32" xfId="0" applyNumberFormat="1" applyFont="1" applyFill="1" applyBorder="1"/>
    <xf numFmtId="3" fontId="14" fillId="2" borderId="83" xfId="2" applyNumberFormat="1" applyFont="1" applyFill="1" applyBorder="1"/>
    <xf numFmtId="3" fontId="14" fillId="2" borderId="75" xfId="2" applyNumberFormat="1" applyFont="1" applyFill="1" applyBorder="1"/>
    <xf numFmtId="3" fontId="14" fillId="9" borderId="84" xfId="2" applyNumberFormat="1" applyFont="1" applyFill="1" applyBorder="1"/>
    <xf numFmtId="3" fontId="14" fillId="2" borderId="84" xfId="2" applyNumberFormat="1" applyFont="1" applyFill="1" applyBorder="1"/>
    <xf numFmtId="3" fontId="15" fillId="3" borderId="16" xfId="2" applyNumberFormat="1" applyFont="1" applyFill="1" applyBorder="1"/>
    <xf numFmtId="3" fontId="15" fillId="0" borderId="16" xfId="2" applyNumberFormat="1" applyFont="1" applyBorder="1" applyProtection="1">
      <protection locked="0"/>
    </xf>
    <xf numFmtId="3" fontId="15" fillId="0" borderId="8" xfId="2" applyNumberFormat="1" applyFont="1" applyBorder="1" applyProtection="1">
      <protection locked="0"/>
    </xf>
    <xf numFmtId="3" fontId="15" fillId="0" borderId="19" xfId="2" applyNumberFormat="1" applyFont="1" applyBorder="1" applyProtection="1">
      <protection locked="0"/>
    </xf>
    <xf numFmtId="3" fontId="15" fillId="0" borderId="54" xfId="2" applyNumberFormat="1" applyFont="1" applyBorder="1" applyProtection="1">
      <protection locked="0"/>
    </xf>
    <xf numFmtId="3" fontId="15" fillId="9" borderId="9" xfId="2" applyNumberFormat="1" applyFont="1" applyFill="1" applyBorder="1" applyProtection="1">
      <protection locked="0"/>
    </xf>
    <xf numFmtId="3" fontId="15" fillId="3" borderId="81" xfId="2" applyNumberFormat="1" applyFont="1" applyFill="1" applyBorder="1"/>
    <xf numFmtId="3" fontId="15" fillId="3" borderId="9" xfId="2" applyNumberFormat="1" applyFont="1" applyFill="1" applyBorder="1"/>
    <xf numFmtId="3" fontId="14" fillId="2" borderId="12" xfId="0" applyNumberFormat="1" applyFont="1" applyFill="1" applyBorder="1"/>
    <xf numFmtId="3" fontId="14" fillId="2" borderId="37" xfId="0" applyNumberFormat="1" applyFont="1" applyFill="1" applyBorder="1"/>
    <xf numFmtId="3" fontId="14" fillId="2" borderId="8" xfId="0" applyNumberFormat="1" applyFont="1" applyFill="1" applyBorder="1"/>
    <xf numFmtId="3" fontId="14" fillId="2" borderId="12" xfId="2" applyNumberFormat="1" applyFont="1" applyFill="1" applyBorder="1" applyAlignment="1" applyProtection="1"/>
    <xf numFmtId="3" fontId="20" fillId="9" borderId="8" xfId="0" applyNumberFormat="1" applyFont="1" applyFill="1" applyBorder="1"/>
    <xf numFmtId="3" fontId="14" fillId="2" borderId="12" xfId="2" applyNumberFormat="1" applyFont="1" applyFill="1" applyBorder="1" applyProtection="1"/>
    <xf numFmtId="3" fontId="6" fillId="0" borderId="12" xfId="0" applyNumberFormat="1" applyFont="1" applyBorder="1" applyProtection="1">
      <protection locked="0"/>
    </xf>
    <xf numFmtId="3" fontId="6" fillId="0" borderId="37" xfId="0" applyNumberFormat="1" applyFont="1" applyBorder="1" applyProtection="1">
      <protection locked="0"/>
    </xf>
    <xf numFmtId="3" fontId="6" fillId="9" borderId="8" xfId="0" applyNumberFormat="1" applyFont="1" applyFill="1" applyBorder="1" applyProtection="1">
      <protection locked="0"/>
    </xf>
    <xf numFmtId="3" fontId="6" fillId="0" borderId="0" xfId="0" applyNumberFormat="1" applyFont="1"/>
    <xf numFmtId="3" fontId="6" fillId="0" borderId="12" xfId="2" applyNumberFormat="1" applyFont="1" applyFill="1" applyBorder="1" applyProtection="1">
      <protection locked="0"/>
    </xf>
    <xf numFmtId="3" fontId="6" fillId="0" borderId="29" xfId="0" applyNumberFormat="1" applyFont="1" applyBorder="1" applyProtection="1">
      <protection locked="0"/>
    </xf>
    <xf numFmtId="3" fontId="6" fillId="0" borderId="85" xfId="0" applyNumberFormat="1" applyFont="1" applyBorder="1" applyProtection="1">
      <protection locked="0"/>
    </xf>
    <xf numFmtId="3" fontId="6" fillId="9" borderId="42" xfId="0" applyNumberFormat="1" applyFont="1" applyFill="1" applyBorder="1" applyProtection="1">
      <protection locked="0"/>
    </xf>
    <xf numFmtId="3" fontId="6" fillId="0" borderId="29" xfId="2" applyNumberFormat="1" applyFont="1" applyBorder="1" applyProtection="1">
      <protection locked="0"/>
    </xf>
    <xf numFmtId="3" fontId="20" fillId="9" borderId="42" xfId="0" applyNumberFormat="1" applyFont="1" applyFill="1" applyBorder="1"/>
    <xf numFmtId="3" fontId="15" fillId="3" borderId="12" xfId="0" applyNumberFormat="1" applyFont="1" applyFill="1" applyBorder="1"/>
    <xf numFmtId="3" fontId="15" fillId="3" borderId="37" xfId="0" applyNumberFormat="1" applyFont="1" applyFill="1" applyBorder="1"/>
    <xf numFmtId="3" fontId="15" fillId="3" borderId="8" xfId="0" applyNumberFormat="1" applyFont="1" applyFill="1" applyBorder="1"/>
    <xf numFmtId="3" fontId="15" fillId="3" borderId="12" xfId="2" applyNumberFormat="1" applyFont="1" applyFill="1" applyBorder="1" applyProtection="1"/>
    <xf numFmtId="3" fontId="20" fillId="7" borderId="8" xfId="0" applyNumberFormat="1" applyFont="1" applyFill="1" applyBorder="1"/>
    <xf numFmtId="3" fontId="15" fillId="0" borderId="12" xfId="0" applyNumberFormat="1" applyFont="1" applyBorder="1" applyProtection="1">
      <protection locked="0"/>
    </xf>
    <xf numFmtId="3" fontId="15" fillId="0" borderId="37" xfId="0" applyNumberFormat="1" applyFont="1" applyBorder="1" applyProtection="1">
      <protection locked="0"/>
    </xf>
    <xf numFmtId="3" fontId="15" fillId="9" borderId="8" xfId="0" applyNumberFormat="1" applyFont="1" applyFill="1" applyBorder="1" applyProtection="1">
      <protection locked="0"/>
    </xf>
    <xf numFmtId="3" fontId="15" fillId="0" borderId="12" xfId="0" applyNumberFormat="1" applyFont="1" applyBorder="1"/>
    <xf numFmtId="3" fontId="15" fillId="0" borderId="12" xfId="2" applyNumberFormat="1" applyFont="1" applyFill="1" applyBorder="1" applyProtection="1"/>
    <xf numFmtId="3" fontId="15" fillId="0" borderId="31" xfId="0" applyNumberFormat="1" applyFont="1" applyBorder="1" applyProtection="1">
      <protection locked="0"/>
    </xf>
    <xf numFmtId="3" fontId="15" fillId="0" borderId="70" xfId="0" applyNumberFormat="1" applyFont="1" applyBorder="1" applyProtection="1">
      <protection locked="0"/>
    </xf>
    <xf numFmtId="3" fontId="15" fillId="9" borderId="32" xfId="0" applyNumberFormat="1" applyFont="1" applyFill="1" applyBorder="1" applyProtection="1">
      <protection locked="0"/>
    </xf>
    <xf numFmtId="3" fontId="20" fillId="9" borderId="32" xfId="0" applyNumberFormat="1" applyFont="1" applyFill="1" applyBorder="1"/>
    <xf numFmtId="3" fontId="14" fillId="2" borderId="83" xfId="0" applyNumberFormat="1" applyFont="1" applyFill="1" applyBorder="1"/>
    <xf numFmtId="3" fontId="14" fillId="2" borderId="75" xfId="0" applyNumberFormat="1" applyFont="1" applyFill="1" applyBorder="1"/>
    <xf numFmtId="3" fontId="14" fillId="2" borderId="84" xfId="0" applyNumberFormat="1" applyFont="1" applyFill="1" applyBorder="1"/>
    <xf numFmtId="3" fontId="20" fillId="0" borderId="12" xfId="0" applyNumberFormat="1" applyFont="1" applyBorder="1" applyProtection="1">
      <protection locked="0"/>
    </xf>
    <xf numFmtId="3" fontId="20" fillId="0" borderId="37" xfId="0" applyNumberFormat="1" applyFont="1" applyBorder="1" applyProtection="1">
      <protection locked="0"/>
    </xf>
    <xf numFmtId="3" fontId="20" fillId="9" borderId="8" xfId="0" applyNumberFormat="1" applyFont="1" applyFill="1" applyBorder="1" applyProtection="1">
      <protection locked="0"/>
    </xf>
    <xf numFmtId="3" fontId="20" fillId="0" borderId="19" xfId="0" applyNumberFormat="1" applyFont="1" applyBorder="1" applyProtection="1">
      <protection locked="0"/>
    </xf>
    <xf numFmtId="3" fontId="20" fillId="0" borderId="54" xfId="0" applyNumberFormat="1" applyFont="1" applyBorder="1" applyProtection="1">
      <protection locked="0"/>
    </xf>
    <xf numFmtId="3" fontId="20" fillId="9" borderId="9" xfId="0" applyNumberFormat="1" applyFont="1" applyFill="1" applyBorder="1" applyProtection="1">
      <protection locked="0"/>
    </xf>
    <xf numFmtId="3" fontId="10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36" xfId="0" applyNumberFormat="1" applyFont="1" applyBorder="1" applyAlignment="1">
      <alignment horizontal="center" vertical="center" wrapText="1"/>
    </xf>
    <xf numFmtId="3" fontId="7" fillId="0" borderId="53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3" fontId="8" fillId="0" borderId="3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49" fillId="0" borderId="12" xfId="0" applyNumberFormat="1" applyFont="1" applyBorder="1" applyAlignment="1">
      <alignment horizontal="center"/>
    </xf>
    <xf numFmtId="3" fontId="49" fillId="0" borderId="37" xfId="0" applyNumberFormat="1" applyFont="1" applyBorder="1" applyAlignment="1">
      <alignment horizontal="center"/>
    </xf>
    <xf numFmtId="3" fontId="49" fillId="0" borderId="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54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3" fontId="8" fillId="0" borderId="39" xfId="0" applyNumberFormat="1" applyFont="1" applyBorder="1" applyAlignment="1">
      <alignment horizontal="center"/>
    </xf>
    <xf numFmtId="3" fontId="8" fillId="0" borderId="55" xfId="0" applyNumberFormat="1" applyFont="1" applyBorder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6" fillId="0" borderId="18" xfId="2" applyNumberFormat="1" applyFont="1" applyFill="1" applyBorder="1" applyAlignment="1" applyProtection="1">
      <alignment horizontal="right"/>
      <protection locked="0"/>
    </xf>
    <xf numFmtId="3" fontId="6" fillId="3" borderId="47" xfId="2" applyNumberFormat="1" applyFont="1" applyFill="1" applyBorder="1" applyAlignment="1" applyProtection="1">
      <alignment horizontal="right"/>
    </xf>
    <xf numFmtId="3" fontId="6" fillId="0" borderId="40" xfId="2" applyNumberFormat="1" applyFont="1" applyFill="1" applyBorder="1" applyAlignment="1" applyProtection="1">
      <alignment horizontal="right"/>
      <protection locked="0"/>
    </xf>
    <xf numFmtId="3" fontId="6" fillId="3" borderId="3" xfId="2" applyNumberFormat="1" applyFont="1" applyFill="1" applyBorder="1" applyAlignment="1" applyProtection="1">
      <alignment horizontal="right"/>
    </xf>
    <xf numFmtId="3" fontId="6" fillId="3" borderId="40" xfId="0" applyNumberFormat="1" applyFont="1" applyFill="1" applyBorder="1"/>
    <xf numFmtId="3" fontId="6" fillId="3" borderId="48" xfId="0" applyNumberFormat="1" applyFont="1" applyFill="1" applyBorder="1"/>
    <xf numFmtId="3" fontId="6" fillId="3" borderId="3" xfId="0" applyNumberFormat="1" applyFont="1" applyFill="1" applyBorder="1"/>
    <xf numFmtId="3" fontId="6" fillId="0" borderId="15" xfId="2" applyNumberFormat="1" applyFont="1" applyFill="1" applyBorder="1" applyAlignment="1" applyProtection="1">
      <alignment horizontal="right"/>
      <protection locked="0"/>
    </xf>
    <xf numFmtId="3" fontId="6" fillId="3" borderId="35" xfId="2" applyNumberFormat="1" applyFont="1" applyFill="1" applyBorder="1" applyAlignment="1" applyProtection="1">
      <alignment horizontal="right"/>
    </xf>
    <xf numFmtId="3" fontId="6" fillId="0" borderId="36" xfId="2" applyNumberFormat="1" applyFont="1" applyFill="1" applyBorder="1" applyAlignment="1" applyProtection="1">
      <alignment horizontal="right"/>
      <protection locked="0"/>
    </xf>
    <xf numFmtId="3" fontId="6" fillId="3" borderId="5" xfId="2" applyNumberFormat="1" applyFont="1" applyFill="1" applyBorder="1" applyAlignment="1" applyProtection="1">
      <alignment horizontal="right"/>
    </xf>
    <xf numFmtId="3" fontId="6" fillId="3" borderId="36" xfId="0" applyNumberFormat="1" applyFont="1" applyFill="1" applyBorder="1"/>
    <xf numFmtId="3" fontId="6" fillId="3" borderId="56" xfId="0" applyNumberFormat="1" applyFont="1" applyFill="1" applyBorder="1"/>
    <xf numFmtId="3" fontId="6" fillId="3" borderId="5" xfId="0" applyNumberFormat="1" applyFont="1" applyFill="1" applyBorder="1"/>
    <xf numFmtId="3" fontId="6" fillId="0" borderId="8" xfId="2" applyNumberFormat="1" applyFont="1" applyFill="1" applyBorder="1" applyAlignment="1" applyProtection="1">
      <alignment horizontal="right"/>
      <protection locked="0"/>
    </xf>
    <xf numFmtId="3" fontId="6" fillId="7" borderId="4" xfId="2" applyNumberFormat="1" applyFont="1" applyFill="1" applyBorder="1" applyAlignment="1" applyProtection="1">
      <alignment horizontal="right"/>
      <protection locked="0"/>
    </xf>
    <xf numFmtId="3" fontId="6" fillId="7" borderId="36" xfId="2" applyNumberFormat="1" applyFont="1" applyFill="1" applyBorder="1" applyAlignment="1" applyProtection="1">
      <alignment horizontal="right"/>
      <protection locked="0"/>
    </xf>
    <xf numFmtId="3" fontId="6" fillId="7" borderId="37" xfId="2" applyNumberFormat="1" applyFont="1" applyFill="1" applyBorder="1" applyAlignment="1" applyProtection="1">
      <alignment horizontal="right"/>
      <protection locked="0"/>
    </xf>
    <xf numFmtId="3" fontId="6" fillId="7" borderId="52" xfId="2" applyNumberFormat="1" applyFont="1" applyFill="1" applyBorder="1" applyAlignment="1" applyProtection="1">
      <alignment horizontal="right"/>
      <protection locked="0"/>
    </xf>
    <xf numFmtId="3" fontId="6" fillId="7" borderId="8" xfId="2" applyNumberFormat="1" applyFont="1" applyFill="1" applyBorder="1" applyAlignment="1" applyProtection="1">
      <alignment horizontal="right"/>
      <protection locked="0"/>
    </xf>
    <xf numFmtId="3" fontId="6" fillId="3" borderId="12" xfId="2" applyNumberFormat="1" applyFont="1" applyFill="1" applyBorder="1" applyAlignment="1" applyProtection="1">
      <alignment horizontal="right"/>
    </xf>
    <xf numFmtId="3" fontId="6" fillId="0" borderId="41" xfId="2" applyNumberFormat="1" applyFont="1" applyFill="1" applyBorder="1" applyAlignment="1" applyProtection="1">
      <alignment horizontal="right"/>
      <protection locked="0"/>
    </xf>
    <xf numFmtId="3" fontId="6" fillId="3" borderId="37" xfId="2" applyNumberFormat="1" applyFont="1" applyFill="1" applyBorder="1" applyAlignment="1" applyProtection="1">
      <alignment horizontal="right"/>
    </xf>
    <xf numFmtId="3" fontId="6" fillId="7" borderId="11" xfId="2" applyNumberFormat="1" applyFont="1" applyFill="1" applyBorder="1" applyAlignment="1" applyProtection="1">
      <alignment horizontal="right"/>
      <protection locked="0"/>
    </xf>
    <xf numFmtId="3" fontId="6" fillId="3" borderId="6" xfId="2" applyNumberFormat="1" applyFont="1" applyFill="1" applyBorder="1" applyAlignment="1" applyProtection="1">
      <alignment horizontal="right"/>
    </xf>
    <xf numFmtId="3" fontId="6" fillId="0" borderId="39" xfId="2" applyNumberFormat="1" applyFont="1" applyFill="1" applyBorder="1" applyAlignment="1" applyProtection="1">
      <alignment horizontal="right"/>
      <protection locked="0"/>
    </xf>
    <xf numFmtId="3" fontId="6" fillId="0" borderId="38" xfId="2" applyNumberFormat="1" applyFont="1" applyFill="1" applyBorder="1" applyAlignment="1" applyProtection="1">
      <alignment horizontal="right"/>
      <protection locked="0"/>
    </xf>
    <xf numFmtId="3" fontId="6" fillId="0" borderId="39" xfId="2" applyNumberFormat="1" applyFont="1" applyBorder="1" applyAlignment="1" applyProtection="1">
      <alignment horizontal="right"/>
      <protection locked="0"/>
    </xf>
    <xf numFmtId="3" fontId="6" fillId="0" borderId="54" xfId="2" applyNumberFormat="1" applyFont="1" applyBorder="1" applyAlignment="1" applyProtection="1">
      <alignment horizontal="right"/>
      <protection locked="0"/>
    </xf>
    <xf numFmtId="3" fontId="6" fillId="0" borderId="57" xfId="2" applyNumberFormat="1" applyFont="1" applyBorder="1" applyAlignment="1" applyProtection="1">
      <alignment horizontal="right"/>
      <protection locked="0"/>
    </xf>
    <xf numFmtId="3" fontId="6" fillId="0" borderId="0" xfId="0" applyNumberFormat="1" applyFont="1" applyAlignment="1">
      <alignment horizontal="left"/>
    </xf>
    <xf numFmtId="3" fontId="45" fillId="0" borderId="0" xfId="5" applyNumberFormat="1" applyFont="1"/>
    <xf numFmtId="3" fontId="44" fillId="0" borderId="0" xfId="5" applyNumberFormat="1" applyFont="1"/>
    <xf numFmtId="3" fontId="7" fillId="0" borderId="18" xfId="5" applyNumberFormat="1" applyFont="1" applyBorder="1" applyAlignment="1">
      <alignment horizontal="center" vertical="center" wrapText="1"/>
    </xf>
    <xf numFmtId="3" fontId="7" fillId="0" borderId="27" xfId="5" applyNumberFormat="1" applyFont="1" applyBorder="1" applyAlignment="1">
      <alignment horizontal="center" vertical="center" wrapText="1"/>
    </xf>
    <xf numFmtId="3" fontId="6" fillId="0" borderId="0" xfId="5" applyNumberFormat="1" applyFont="1"/>
    <xf numFmtId="3" fontId="8" fillId="0" borderId="11" xfId="0" applyNumberFormat="1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center" vertical="center"/>
    </xf>
    <xf numFmtId="3" fontId="8" fillId="0" borderId="19" xfId="5" applyNumberFormat="1" applyFont="1" applyBorder="1" applyAlignment="1">
      <alignment horizontal="center"/>
    </xf>
    <xf numFmtId="3" fontId="8" fillId="0" borderId="9" xfId="5" applyNumberFormat="1" applyFont="1" applyBorder="1" applyAlignment="1">
      <alignment horizontal="center"/>
    </xf>
    <xf numFmtId="3" fontId="8" fillId="0" borderId="6" xfId="5" applyNumberFormat="1" applyFont="1" applyBorder="1" applyAlignment="1">
      <alignment horizontal="center"/>
    </xf>
    <xf numFmtId="3" fontId="8" fillId="0" borderId="39" xfId="5" applyNumberFormat="1" applyFont="1" applyBorder="1" applyAlignment="1">
      <alignment horizontal="center"/>
    </xf>
    <xf numFmtId="3" fontId="8" fillId="0" borderId="55" xfId="5" applyNumberFormat="1" applyFont="1" applyBorder="1" applyAlignment="1">
      <alignment horizontal="center"/>
    </xf>
    <xf numFmtId="3" fontId="8" fillId="0" borderId="46" xfId="5" applyNumberFormat="1" applyFont="1" applyBorder="1" applyAlignment="1">
      <alignment horizontal="center"/>
    </xf>
    <xf numFmtId="3" fontId="6" fillId="0" borderId="18" xfId="6" applyNumberFormat="1" applyFont="1" applyFill="1" applyBorder="1" applyAlignment="1" applyProtection="1">
      <alignment horizontal="right"/>
      <protection locked="0"/>
    </xf>
    <xf numFmtId="3" fontId="6" fillId="3" borderId="27" xfId="6" applyNumberFormat="1" applyFont="1" applyFill="1" applyBorder="1" applyAlignment="1" applyProtection="1">
      <alignment horizontal="right"/>
    </xf>
    <xf numFmtId="3" fontId="6" fillId="0" borderId="0" xfId="6" applyNumberFormat="1" applyFont="1" applyFill="1" applyProtection="1"/>
    <xf numFmtId="3" fontId="6" fillId="3" borderId="18" xfId="6" applyNumberFormat="1" applyFont="1" applyFill="1" applyBorder="1" applyAlignment="1" applyProtection="1">
      <alignment horizontal="center"/>
    </xf>
    <xf numFmtId="3" fontId="6" fillId="3" borderId="40" xfId="6" applyNumberFormat="1" applyFont="1" applyFill="1" applyBorder="1" applyAlignment="1" applyProtection="1">
      <alignment horizontal="center"/>
    </xf>
    <xf numFmtId="3" fontId="6" fillId="3" borderId="40" xfId="6" applyNumberFormat="1" applyFont="1" applyFill="1" applyBorder="1" applyProtection="1"/>
    <xf numFmtId="3" fontId="6" fillId="3" borderId="48" xfId="6" applyNumberFormat="1" applyFont="1" applyFill="1" applyBorder="1" applyProtection="1"/>
    <xf numFmtId="3" fontId="6" fillId="3" borderId="3" xfId="6" applyNumberFormat="1" applyFont="1" applyFill="1" applyBorder="1" applyProtection="1"/>
    <xf numFmtId="3" fontId="6" fillId="3" borderId="19" xfId="6" applyNumberFormat="1" applyFont="1" applyFill="1" applyBorder="1" applyAlignment="1" applyProtection="1">
      <alignment horizontal="right"/>
    </xf>
    <xf numFmtId="3" fontId="6" fillId="0" borderId="81" xfId="6" applyNumberFormat="1" applyFont="1" applyFill="1" applyBorder="1" applyAlignment="1" applyProtection="1">
      <alignment horizontal="right"/>
      <protection locked="0"/>
    </xf>
    <xf numFmtId="3" fontId="6" fillId="0" borderId="6" xfId="6" applyNumberFormat="1" applyFont="1" applyFill="1" applyBorder="1" applyAlignment="1" applyProtection="1">
      <alignment horizontal="center"/>
      <protection locked="0"/>
    </xf>
    <xf numFmtId="3" fontId="6" fillId="0" borderId="39" xfId="6" applyNumberFormat="1" applyFont="1" applyFill="1" applyBorder="1" applyProtection="1">
      <protection locked="0"/>
    </xf>
    <xf numFmtId="3" fontId="6" fillId="0" borderId="55" xfId="6" applyNumberFormat="1" applyFont="1" applyFill="1" applyBorder="1" applyProtection="1"/>
    <xf numFmtId="3" fontId="6" fillId="0" borderId="39" xfId="6" applyNumberFormat="1" applyFont="1" applyFill="1" applyBorder="1" applyAlignment="1" applyProtection="1">
      <alignment horizontal="center"/>
      <protection locked="0"/>
    </xf>
    <xf numFmtId="3" fontId="6" fillId="0" borderId="55" xfId="6" applyNumberFormat="1" applyFont="1" applyFill="1" applyBorder="1" applyProtection="1">
      <protection locked="0"/>
    </xf>
    <xf numFmtId="3" fontId="8" fillId="0" borderId="12" xfId="5" applyNumberFormat="1" applyFont="1" applyBorder="1" applyAlignment="1">
      <alignment horizontal="center"/>
    </xf>
    <xf numFmtId="3" fontId="8" fillId="0" borderId="16" xfId="5" applyNumberFormat="1" applyFont="1" applyBorder="1" applyAlignment="1">
      <alignment horizontal="center" wrapText="1"/>
    </xf>
    <xf numFmtId="3" fontId="6" fillId="0" borderId="0" xfId="6" applyNumberFormat="1" applyFont="1" applyFill="1" applyBorder="1" applyAlignment="1" applyProtection="1">
      <alignment horizontal="right"/>
    </xf>
    <xf numFmtId="3" fontId="6" fillId="0" borderId="0" xfId="6" applyNumberFormat="1" applyFont="1" applyFill="1" applyBorder="1" applyAlignment="1" applyProtection="1">
      <alignment horizontal="center"/>
    </xf>
    <xf numFmtId="3" fontId="6" fillId="0" borderId="0" xfId="6" applyNumberFormat="1" applyFont="1" applyFill="1" applyBorder="1" applyProtection="1"/>
    <xf numFmtId="3" fontId="7" fillId="0" borderId="24" xfId="5" applyNumberFormat="1" applyFont="1" applyBorder="1" applyAlignment="1">
      <alignment horizontal="center" vertical="center" wrapText="1"/>
    </xf>
    <xf numFmtId="3" fontId="7" fillId="0" borderId="13" xfId="5" applyNumberFormat="1" applyFont="1" applyBorder="1" applyAlignment="1">
      <alignment horizontal="center" vertical="center" wrapText="1"/>
    </xf>
    <xf numFmtId="3" fontId="8" fillId="0" borderId="25" xfId="5" applyNumberFormat="1" applyFont="1" applyBorder="1" applyAlignment="1">
      <alignment horizontal="center" wrapText="1"/>
    </xf>
    <xf numFmtId="3" fontId="8" fillId="0" borderId="13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center"/>
    </xf>
    <xf numFmtId="3" fontId="6" fillId="0" borderId="24" xfId="6" applyNumberFormat="1" applyFont="1" applyFill="1" applyBorder="1" applyAlignment="1" applyProtection="1">
      <alignment horizontal="right"/>
      <protection locked="0"/>
    </xf>
    <xf numFmtId="3" fontId="6" fillId="0" borderId="13" xfId="6" applyNumberFormat="1" applyFont="1" applyFill="1" applyBorder="1" applyAlignment="1" applyProtection="1">
      <alignment horizontal="right"/>
    </xf>
    <xf numFmtId="3" fontId="6" fillId="3" borderId="26" xfId="6" applyNumberFormat="1" applyFont="1" applyFill="1" applyBorder="1" applyAlignment="1" applyProtection="1">
      <alignment horizontal="right"/>
    </xf>
    <xf numFmtId="0" fontId="6" fillId="11" borderId="12" xfId="0" applyFont="1" applyFill="1" applyBorder="1"/>
    <xf numFmtId="0" fontId="51" fillId="0" borderId="0" xfId="0" applyFont="1"/>
    <xf numFmtId="0" fontId="42" fillId="6" borderId="2" xfId="0" applyFont="1" applyFill="1" applyBorder="1"/>
    <xf numFmtId="0" fontId="54" fillId="6" borderId="82" xfId="0" applyFont="1" applyFill="1" applyBorder="1"/>
    <xf numFmtId="0" fontId="54" fillId="6" borderId="48" xfId="0" applyFont="1" applyFill="1" applyBorder="1" applyAlignment="1">
      <alignment horizontal="center"/>
    </xf>
    <xf numFmtId="167" fontId="54" fillId="6" borderId="15" xfId="1" applyNumberFormat="1" applyFont="1" applyFill="1" applyBorder="1" applyAlignment="1" applyProtection="1">
      <alignment horizontal="right"/>
    </xf>
    <xf numFmtId="0" fontId="54" fillId="0" borderId="11" xfId="0" applyFont="1" applyBorder="1"/>
    <xf numFmtId="0" fontId="54" fillId="0" borderId="51" xfId="0" applyFont="1" applyBorder="1"/>
    <xf numFmtId="0" fontId="54" fillId="0" borderId="52" xfId="0" applyFont="1" applyBorder="1" applyAlignment="1">
      <alignment horizontal="center"/>
    </xf>
    <xf numFmtId="167" fontId="54" fillId="0" borderId="12" xfId="1" applyNumberFormat="1" applyFont="1" applyFill="1" applyBorder="1" applyAlignment="1" applyProtection="1">
      <alignment horizontal="right"/>
      <protection locked="0"/>
    </xf>
    <xf numFmtId="0" fontId="42" fillId="6" borderId="11" xfId="0" applyFont="1" applyFill="1" applyBorder="1"/>
    <xf numFmtId="0" fontId="6" fillId="6" borderId="51" xfId="0" applyFont="1" applyFill="1" applyBorder="1"/>
    <xf numFmtId="0" fontId="6" fillId="6" borderId="52" xfId="0" applyFont="1" applyFill="1" applyBorder="1" applyAlignment="1">
      <alignment horizontal="center"/>
    </xf>
    <xf numFmtId="3" fontId="6" fillId="6" borderId="12" xfId="0" applyNumberFormat="1" applyFont="1" applyFill="1" applyBorder="1" applyAlignment="1">
      <alignment horizontal="right"/>
    </xf>
    <xf numFmtId="0" fontId="6" fillId="0" borderId="51" xfId="0" applyFont="1" applyBorder="1"/>
    <xf numFmtId="0" fontId="6" fillId="0" borderId="52" xfId="0" applyFont="1" applyBorder="1" applyAlignment="1">
      <alignment horizontal="center"/>
    </xf>
    <xf numFmtId="3" fontId="6" fillId="0" borderId="12" xfId="0" applyNumberFormat="1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left" indent="1"/>
    </xf>
    <xf numFmtId="3" fontId="6" fillId="0" borderId="12" xfId="0" applyNumberFormat="1" applyFont="1" applyBorder="1" applyAlignment="1">
      <alignment horizontal="right"/>
    </xf>
    <xf numFmtId="0" fontId="55" fillId="0" borderId="38" xfId="0" applyFont="1" applyBorder="1"/>
    <xf numFmtId="0" fontId="6" fillId="0" borderId="86" xfId="0" applyFont="1" applyBorder="1"/>
    <xf numFmtId="0" fontId="6" fillId="0" borderId="55" xfId="0" applyFont="1" applyBorder="1" applyAlignment="1">
      <alignment horizontal="center"/>
    </xf>
    <xf numFmtId="3" fontId="6" fillId="0" borderId="6" xfId="0" applyNumberFormat="1" applyFont="1" applyBorder="1" applyAlignment="1" applyProtection="1">
      <alignment horizontal="right"/>
      <protection locked="0"/>
    </xf>
    <xf numFmtId="0" fontId="6" fillId="6" borderId="38" xfId="0" applyFont="1" applyFill="1" applyBorder="1"/>
    <xf numFmtId="0" fontId="6" fillId="6" borderId="86" xfId="0" applyFont="1" applyFill="1" applyBorder="1"/>
    <xf numFmtId="0" fontId="6" fillId="6" borderId="55" xfId="0" applyFont="1" applyFill="1" applyBorder="1" applyAlignment="1">
      <alignment horizontal="center"/>
    </xf>
    <xf numFmtId="3" fontId="6" fillId="6" borderId="6" xfId="0" applyNumberFormat="1" applyFont="1" applyFill="1" applyBorder="1" applyAlignment="1">
      <alignment horizontal="right"/>
    </xf>
    <xf numFmtId="167" fontId="54" fillId="6" borderId="36" xfId="1" applyNumberFormat="1" applyFont="1" applyFill="1" applyBorder="1" applyAlignment="1" applyProtection="1">
      <alignment horizontal="right"/>
    </xf>
    <xf numFmtId="167" fontId="54" fillId="0" borderId="37" xfId="1" applyNumberFormat="1" applyFont="1" applyFill="1" applyBorder="1" applyAlignment="1" applyProtection="1">
      <alignment horizontal="right"/>
      <protection locked="0"/>
    </xf>
    <xf numFmtId="3" fontId="6" fillId="6" borderId="37" xfId="0" applyNumberFormat="1" applyFont="1" applyFill="1" applyBorder="1" applyAlignment="1">
      <alignment horizontal="right"/>
    </xf>
    <xf numFmtId="3" fontId="6" fillId="0" borderId="37" xfId="0" applyNumberFormat="1" applyFont="1" applyBorder="1" applyAlignment="1" applyProtection="1">
      <alignment horizontal="right"/>
      <protection locked="0"/>
    </xf>
    <xf numFmtId="3" fontId="6" fillId="0" borderId="37" xfId="0" applyNumberFormat="1" applyFont="1" applyBorder="1" applyAlignment="1">
      <alignment horizontal="right"/>
    </xf>
    <xf numFmtId="3" fontId="6" fillId="0" borderId="39" xfId="0" applyNumberFormat="1" applyFont="1" applyBorder="1" applyAlignment="1" applyProtection="1">
      <alignment horizontal="right"/>
      <protection locked="0"/>
    </xf>
    <xf numFmtId="3" fontId="6" fillId="6" borderId="39" xfId="0" applyNumberFormat="1" applyFont="1" applyFill="1" applyBorder="1" applyAlignment="1">
      <alignment horizontal="right"/>
    </xf>
    <xf numFmtId="167" fontId="54" fillId="12" borderId="36" xfId="1" applyNumberFormat="1" applyFont="1" applyFill="1" applyBorder="1" applyAlignment="1" applyProtection="1">
      <alignment horizontal="right"/>
    </xf>
    <xf numFmtId="168" fontId="54" fillId="12" borderId="37" xfId="1" applyNumberFormat="1" applyFont="1" applyFill="1" applyBorder="1" applyAlignment="1" applyProtection="1">
      <alignment horizontal="right"/>
      <protection locked="0"/>
    </xf>
    <xf numFmtId="168" fontId="6" fillId="12" borderId="37" xfId="0" applyNumberFormat="1" applyFont="1" applyFill="1" applyBorder="1" applyAlignment="1">
      <alignment horizontal="right"/>
    </xf>
    <xf numFmtId="168" fontId="6" fillId="12" borderId="37" xfId="0" applyNumberFormat="1" applyFont="1" applyFill="1" applyBorder="1" applyAlignment="1" applyProtection="1">
      <alignment horizontal="right"/>
      <protection locked="0"/>
    </xf>
    <xf numFmtId="168" fontId="6" fillId="12" borderId="39" xfId="0" applyNumberFormat="1" applyFont="1" applyFill="1" applyBorder="1" applyAlignment="1" applyProtection="1">
      <alignment horizontal="right"/>
      <protection locked="0"/>
    </xf>
    <xf numFmtId="168" fontId="6" fillId="12" borderId="39" xfId="0" applyNumberFormat="1" applyFont="1" applyFill="1" applyBorder="1" applyAlignment="1">
      <alignment horizontal="right"/>
    </xf>
    <xf numFmtId="169" fontId="54" fillId="12" borderId="5" xfId="1" applyNumberFormat="1" applyFont="1" applyFill="1" applyBorder="1" applyAlignment="1" applyProtection="1">
      <alignment horizontal="right"/>
    </xf>
    <xf numFmtId="169" fontId="54" fillId="12" borderId="8" xfId="1" applyNumberFormat="1" applyFont="1" applyFill="1" applyBorder="1" applyAlignment="1" applyProtection="1">
      <alignment horizontal="right"/>
      <protection locked="0"/>
    </xf>
    <xf numFmtId="169" fontId="6" fillId="12" borderId="8" xfId="0" applyNumberFormat="1" applyFont="1" applyFill="1" applyBorder="1" applyAlignment="1">
      <alignment horizontal="right"/>
    </xf>
    <xf numFmtId="169" fontId="6" fillId="12" borderId="8" xfId="0" applyNumberFormat="1" applyFont="1" applyFill="1" applyBorder="1" applyAlignment="1" applyProtection="1">
      <alignment horizontal="right"/>
      <protection locked="0"/>
    </xf>
    <xf numFmtId="169" fontId="6" fillId="12" borderId="46" xfId="0" applyNumberFormat="1" applyFont="1" applyFill="1" applyBorder="1" applyAlignment="1" applyProtection="1">
      <alignment horizontal="right"/>
      <protection locked="0"/>
    </xf>
    <xf numFmtId="169" fontId="6" fillId="12" borderId="46" xfId="0" applyNumberFormat="1" applyFont="1" applyFill="1" applyBorder="1" applyAlignment="1">
      <alignment horizontal="right"/>
    </xf>
    <xf numFmtId="0" fontId="12" fillId="13" borderId="0" xfId="0" applyFont="1" applyFill="1"/>
    <xf numFmtId="0" fontId="13" fillId="13" borderId="1" xfId="0" applyFont="1" applyFill="1" applyBorder="1"/>
    <xf numFmtId="0" fontId="17" fillId="13" borderId="0" xfId="0" applyFont="1" applyFill="1"/>
    <xf numFmtId="0" fontId="18" fillId="13" borderId="1" xfId="0" applyFont="1" applyFill="1" applyBorder="1"/>
    <xf numFmtId="0" fontId="6" fillId="13" borderId="0" xfId="0" applyFont="1" applyFill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0" xfId="0" applyFont="1" applyFill="1"/>
    <xf numFmtId="0" fontId="6" fillId="13" borderId="1" xfId="0" applyFont="1" applyFill="1" applyBorder="1"/>
    <xf numFmtId="0" fontId="6" fillId="13" borderId="0" xfId="0" applyFont="1" applyFill="1" applyAlignment="1">
      <alignment horizontal="center"/>
    </xf>
    <xf numFmtId="3" fontId="6" fillId="13" borderId="0" xfId="2" applyNumberFormat="1" applyFont="1" applyFill="1" applyBorder="1" applyAlignment="1" applyProtection="1">
      <alignment horizontal="center"/>
    </xf>
    <xf numFmtId="0" fontId="18" fillId="13" borderId="0" xfId="0" applyFont="1" applyFill="1"/>
    <xf numFmtId="3" fontId="6" fillId="13" borderId="0" xfId="2" applyNumberFormat="1" applyFont="1" applyFill="1" applyAlignment="1" applyProtection="1">
      <alignment horizontal="center"/>
    </xf>
    <xf numFmtId="0" fontId="14" fillId="13" borderId="17" xfId="0" applyFont="1" applyFill="1" applyBorder="1"/>
    <xf numFmtId="0" fontId="15" fillId="13" borderId="17" xfId="0" applyFont="1" applyFill="1" applyBorder="1" applyAlignment="1">
      <alignment horizontal="center"/>
    </xf>
    <xf numFmtId="3" fontId="15" fillId="13" borderId="17" xfId="2" applyNumberFormat="1" applyFont="1" applyFill="1" applyBorder="1" applyAlignment="1" applyProtection="1">
      <alignment horizontal="center"/>
    </xf>
    <xf numFmtId="0" fontId="28" fillId="13" borderId="0" xfId="0" applyFont="1" applyFill="1"/>
    <xf numFmtId="0" fontId="28" fillId="13" borderId="0" xfId="0" applyFont="1" applyFill="1" applyAlignment="1">
      <alignment horizontal="center" vertical="center"/>
    </xf>
    <xf numFmtId="0" fontId="14" fillId="13" borderId="1" xfId="0" applyFont="1" applyFill="1" applyBorder="1"/>
    <xf numFmtId="0" fontId="6" fillId="13" borderId="10" xfId="0" applyFont="1" applyFill="1" applyBorder="1"/>
    <xf numFmtId="0" fontId="6" fillId="13" borderId="7" xfId="0" applyFont="1" applyFill="1" applyBorder="1"/>
    <xf numFmtId="0" fontId="20" fillId="13" borderId="0" xfId="0" applyFont="1" applyFill="1"/>
    <xf numFmtId="0" fontId="21" fillId="13" borderId="1" xfId="0" applyFont="1" applyFill="1" applyBorder="1"/>
    <xf numFmtId="0" fontId="15" fillId="13" borderId="0" xfId="0" applyFont="1" applyFill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0" xfId="0" applyFont="1" applyFill="1" applyBorder="1"/>
    <xf numFmtId="0" fontId="15" fillId="13" borderId="7" xfId="0" applyFont="1" applyFill="1" applyBorder="1"/>
    <xf numFmtId="0" fontId="15" fillId="13" borderId="0" xfId="0" applyFont="1" applyFill="1"/>
    <xf numFmtId="3" fontId="14" fillId="13" borderId="0" xfId="2" applyNumberFormat="1" applyFont="1" applyFill="1" applyAlignment="1">
      <alignment horizontal="right"/>
    </xf>
    <xf numFmtId="3" fontId="15" fillId="13" borderId="0" xfId="2" applyNumberFormat="1" applyFont="1" applyFill="1"/>
    <xf numFmtId="3" fontId="6" fillId="13" borderId="0" xfId="2" applyNumberFormat="1" applyFont="1" applyFill="1"/>
    <xf numFmtId="3" fontId="14" fillId="13" borderId="0" xfId="2" applyNumberFormat="1" applyFont="1" applyFill="1"/>
    <xf numFmtId="3" fontId="14" fillId="13" borderId="0" xfId="0" applyNumberFormat="1" applyFont="1" applyFill="1"/>
    <xf numFmtId="3" fontId="6" fillId="13" borderId="0" xfId="0" applyNumberFormat="1" applyFont="1" applyFill="1"/>
    <xf numFmtId="3" fontId="15" fillId="13" borderId="0" xfId="0" applyNumberFormat="1" applyFont="1" applyFill="1"/>
    <xf numFmtId="3" fontId="20" fillId="13" borderId="0" xfId="0" applyNumberFormat="1" applyFont="1" applyFill="1"/>
    <xf numFmtId="3" fontId="6" fillId="9" borderId="15" xfId="2" applyNumberFormat="1" applyFont="1" applyFill="1" applyBorder="1" applyAlignment="1" applyProtection="1">
      <alignment horizontal="right"/>
      <protection locked="0"/>
    </xf>
    <xf numFmtId="3" fontId="6" fillId="9" borderId="39" xfId="2" applyNumberFormat="1" applyFont="1" applyFill="1" applyBorder="1" applyAlignment="1" applyProtection="1">
      <alignment horizontal="right"/>
      <protection locked="0"/>
    </xf>
    <xf numFmtId="3" fontId="6" fillId="9" borderId="36" xfId="2" applyNumberFormat="1" applyFont="1" applyFill="1" applyBorder="1" applyAlignment="1" applyProtection="1">
      <alignment horizontal="right"/>
      <protection locked="0"/>
    </xf>
    <xf numFmtId="3" fontId="6" fillId="9" borderId="9" xfId="2" applyNumberFormat="1" applyFont="1" applyFill="1" applyBorder="1" applyAlignment="1" applyProtection="1">
      <alignment horizontal="right"/>
      <protection locked="0"/>
    </xf>
    <xf numFmtId="3" fontId="6" fillId="9" borderId="57" xfId="6" applyNumberFormat="1" applyFont="1" applyFill="1" applyBorder="1" applyAlignment="1" applyProtection="1">
      <alignment horizontal="right"/>
      <protection locked="0"/>
    </xf>
    <xf numFmtId="3" fontId="6" fillId="9" borderId="46" xfId="6" applyNumberFormat="1" applyFont="1" applyFill="1" applyBorder="1" applyProtection="1"/>
    <xf numFmtId="3" fontId="6" fillId="0" borderId="46" xfId="2" applyNumberFormat="1" applyFont="1" applyFill="1" applyBorder="1" applyAlignment="1" applyProtection="1">
      <alignment horizontal="right"/>
      <protection locked="0"/>
    </xf>
    <xf numFmtId="3" fontId="6" fillId="7" borderId="39" xfId="2" applyNumberFormat="1" applyFont="1" applyFill="1" applyBorder="1" applyAlignment="1" applyProtection="1">
      <alignment horizontal="right"/>
      <protection locked="0"/>
    </xf>
    <xf numFmtId="0" fontId="52" fillId="9" borderId="37" xfId="0" applyFont="1" applyFill="1" applyBorder="1" applyAlignment="1">
      <alignment horizontal="left" vertical="center" wrapText="1"/>
    </xf>
    <xf numFmtId="0" fontId="51" fillId="9" borderId="52" xfId="0" applyFont="1" applyFill="1" applyBorder="1" applyAlignment="1">
      <alignment horizontal="left" vertical="center"/>
    </xf>
    <xf numFmtId="0" fontId="51" fillId="9" borderId="41" xfId="0" applyFont="1" applyFill="1" applyBorder="1" applyAlignment="1">
      <alignment horizontal="left" vertical="center"/>
    </xf>
    <xf numFmtId="0" fontId="51" fillId="9" borderId="51" xfId="0" applyFont="1" applyFill="1" applyBorder="1" applyAlignment="1">
      <alignment horizontal="left" vertical="center"/>
    </xf>
    <xf numFmtId="0" fontId="51" fillId="9" borderId="52" xfId="0" applyFont="1" applyFill="1" applyBorder="1" applyAlignment="1">
      <alignment horizontal="left"/>
    </xf>
    <xf numFmtId="0" fontId="51" fillId="9" borderId="41" xfId="0" applyFont="1" applyFill="1" applyBorder="1" applyAlignment="1">
      <alignment horizontal="left"/>
    </xf>
    <xf numFmtId="0" fontId="51" fillId="9" borderId="51" xfId="0" applyFont="1" applyFill="1" applyBorder="1" applyAlignment="1">
      <alignment horizontal="left"/>
    </xf>
    <xf numFmtId="0" fontId="52" fillId="9" borderId="52" xfId="0" applyFont="1" applyFill="1" applyBorder="1" applyAlignment="1">
      <alignment horizontal="center"/>
    </xf>
    <xf numFmtId="0" fontId="52" fillId="9" borderId="41" xfId="0" applyFont="1" applyFill="1" applyBorder="1" applyAlignment="1">
      <alignment horizontal="center"/>
    </xf>
    <xf numFmtId="0" fontId="52" fillId="9" borderId="51" xfId="0" applyFont="1" applyFill="1" applyBorder="1" applyAlignment="1">
      <alignment horizontal="center"/>
    </xf>
    <xf numFmtId="0" fontId="14" fillId="10" borderId="18" xfId="0" applyFont="1" applyFill="1" applyBorder="1" applyAlignment="1">
      <alignment horizontal="center" vertical="center" wrapText="1"/>
    </xf>
    <xf numFmtId="0" fontId="19" fillId="10" borderId="40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46" fillId="10" borderId="18" xfId="0" applyFont="1" applyFill="1" applyBorder="1" applyAlignment="1">
      <alignment horizontal="center" vertical="center" wrapText="1"/>
    </xf>
    <xf numFmtId="0" fontId="46" fillId="10" borderId="40" xfId="0" applyFont="1" applyFill="1" applyBorder="1" applyAlignment="1">
      <alignment horizontal="center" vertical="center" wrapText="1"/>
    </xf>
    <xf numFmtId="0" fontId="46" fillId="10" borderId="3" xfId="0" applyFont="1" applyFill="1" applyBorder="1" applyAlignment="1">
      <alignment horizontal="center" vertical="center" wrapText="1"/>
    </xf>
    <xf numFmtId="0" fontId="46" fillId="10" borderId="12" xfId="0" applyFont="1" applyFill="1" applyBorder="1" applyAlignment="1">
      <alignment horizontal="center" vertical="center" wrapText="1"/>
    </xf>
    <xf numFmtId="0" fontId="46" fillId="10" borderId="37" xfId="0" applyFont="1" applyFill="1" applyBorder="1" applyAlignment="1">
      <alignment horizontal="center" vertical="center" wrapText="1"/>
    </xf>
    <xf numFmtId="0" fontId="46" fillId="10" borderId="8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80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82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47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/>
    </xf>
    <xf numFmtId="3" fontId="8" fillId="0" borderId="51" xfId="0" applyNumberFormat="1" applyFont="1" applyBorder="1" applyAlignment="1">
      <alignment horizontal="center"/>
    </xf>
    <xf numFmtId="3" fontId="8" fillId="0" borderId="52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8" fillId="0" borderId="0" xfId="5" applyFont="1" applyAlignment="1">
      <alignment horizontal="left"/>
    </xf>
    <xf numFmtId="3" fontId="7" fillId="0" borderId="48" xfId="5" applyNumberFormat="1" applyFont="1" applyBorder="1" applyAlignment="1">
      <alignment horizontal="center" vertical="center" wrapText="1"/>
    </xf>
    <xf numFmtId="3" fontId="7" fillId="0" borderId="47" xfId="5" applyNumberFormat="1" applyFont="1" applyBorder="1" applyAlignment="1">
      <alignment horizontal="center" vertical="center" wrapText="1"/>
    </xf>
    <xf numFmtId="3" fontId="7" fillId="0" borderId="82" xfId="5" applyNumberFormat="1" applyFont="1" applyBorder="1" applyAlignment="1">
      <alignment horizontal="center" vertical="center" wrapText="1"/>
    </xf>
    <xf numFmtId="3" fontId="7" fillId="0" borderId="44" xfId="5" applyNumberFormat="1" applyFont="1" applyBorder="1" applyAlignment="1">
      <alignment horizontal="center" vertical="center" wrapText="1"/>
    </xf>
    <xf numFmtId="3" fontId="7" fillId="0" borderId="15" xfId="5" applyNumberFormat="1" applyFont="1" applyBorder="1" applyAlignment="1">
      <alignment horizontal="center" vertical="center" wrapText="1"/>
    </xf>
    <xf numFmtId="3" fontId="7" fillId="0" borderId="50" xfId="5" applyNumberFormat="1" applyFont="1" applyBorder="1" applyAlignment="1">
      <alignment horizontal="center" vertical="center" wrapText="1"/>
    </xf>
    <xf numFmtId="3" fontId="7" fillId="0" borderId="36" xfId="5" applyNumberFormat="1" applyFont="1" applyBorder="1" applyAlignment="1">
      <alignment horizontal="center" vertical="center" wrapText="1"/>
    </xf>
    <xf numFmtId="3" fontId="7" fillId="0" borderId="50" xfId="0" applyNumberFormat="1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4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1" fillId="5" borderId="74" xfId="3" applyFill="1" applyBorder="1" applyAlignment="1">
      <alignment horizontal="center" vertical="center"/>
    </xf>
    <xf numFmtId="0" fontId="1" fillId="5" borderId="75" xfId="3" applyFill="1" applyBorder="1" applyAlignment="1">
      <alignment horizontal="center" vertical="center"/>
    </xf>
    <xf numFmtId="0" fontId="1" fillId="5" borderId="76" xfId="3" applyFill="1" applyBorder="1" applyAlignment="1">
      <alignment horizontal="center" vertical="center"/>
    </xf>
    <xf numFmtId="0" fontId="1" fillId="6" borderId="77" xfId="3" applyFill="1" applyBorder="1" applyAlignment="1">
      <alignment horizontal="center" vertical="center"/>
    </xf>
    <xf numFmtId="0" fontId="1" fillId="6" borderId="75" xfId="3" applyFill="1" applyBorder="1" applyAlignment="1">
      <alignment horizontal="center" vertical="center"/>
    </xf>
    <xf numFmtId="0" fontId="1" fillId="6" borderId="76" xfId="3" applyFill="1" applyBorder="1" applyAlignment="1">
      <alignment horizontal="center" vertical="center"/>
    </xf>
    <xf numFmtId="0" fontId="1" fillId="0" borderId="78" xfId="3" applyBorder="1" applyAlignment="1">
      <alignment horizontal="center" vertical="center"/>
    </xf>
    <xf numFmtId="0" fontId="1" fillId="0" borderId="79" xfId="3" applyBorder="1" applyAlignment="1">
      <alignment horizontal="center" vertical="center"/>
    </xf>
  </cellXfs>
  <cellStyles count="7">
    <cellStyle name="Comma" xfId="1" builtinId="3"/>
    <cellStyle name="Comma [0]" xfId="2" builtinId="6"/>
    <cellStyle name="Normal" xfId="0" builtinId="0"/>
    <cellStyle name="Normal_correspondence" xfId="3" xr:uid="{00000000-0005-0000-0000-000003000000}"/>
    <cellStyle name="Normal_OilQues" xfId="4" xr:uid="{00000000-0005-0000-0000-000004000000}"/>
    <cellStyle name="桁区切り_Proposed revision to the Supplemental Table of the NGQ" xfId="6" xr:uid="{00000000-0005-0000-0000-000005000000}"/>
    <cellStyle name="標準_Proposed revision to the Supplemental Table of the NGQ" xfId="5" xr:uid="{00000000-0005-0000-0000-000006000000}"/>
  </cellStyles>
  <dxfs count="0"/>
  <tableStyles count="0" defaultTableStyle="TableStyleMedium2" defaultPivotStyle="PivotStyleLight16"/>
  <colors>
    <mruColors>
      <color rgb="FFFFFF99"/>
      <color rgb="FF0000FF"/>
      <color rgb="FFCCFFCC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285750</xdr:rowOff>
    </xdr:from>
    <xdr:to>
      <xdr:col>15</xdr:col>
      <xdr:colOff>123825</xdr:colOff>
      <xdr:row>7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85750"/>
          <a:ext cx="635317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90" zoomScaleNormal="90" workbookViewId="0">
      <selection activeCell="A14" sqref="A14:A20"/>
    </sheetView>
  </sheetViews>
  <sheetFormatPr defaultColWidth="9" defaultRowHeight="15"/>
  <cols>
    <col min="1" max="1" width="9" style="69"/>
    <col min="2" max="2" width="25.75" style="69" customWidth="1"/>
    <col min="3" max="3" width="24.625" style="69" customWidth="1"/>
    <col min="4" max="4" width="22" style="69" customWidth="1"/>
    <col min="5" max="5" width="10.25" style="69" customWidth="1"/>
    <col min="6" max="16384" width="9" style="69"/>
  </cols>
  <sheetData>
    <row r="1" spans="1:7" ht="25.5">
      <c r="A1" s="67" t="s">
        <v>113</v>
      </c>
      <c r="B1" s="68"/>
      <c r="C1" s="68"/>
      <c r="D1" s="68"/>
      <c r="E1" s="68"/>
    </row>
    <row r="2" spans="1:7" ht="25.5">
      <c r="A2" s="67" t="s">
        <v>114</v>
      </c>
      <c r="B2" s="68"/>
      <c r="C2" s="68"/>
      <c r="D2" s="68"/>
      <c r="E2" s="68"/>
    </row>
    <row r="3" spans="1:7" ht="25.5">
      <c r="A3" s="67"/>
      <c r="B3" s="68"/>
      <c r="C3" s="68"/>
      <c r="D3" s="68"/>
      <c r="E3" s="68"/>
    </row>
    <row r="4" spans="1:7" ht="15.75">
      <c r="A4" s="70" t="s">
        <v>90</v>
      </c>
      <c r="B4" s="68"/>
      <c r="C4" s="68"/>
      <c r="D4" s="68"/>
      <c r="E4" s="68"/>
    </row>
    <row r="5" spans="1:7" ht="16.5" thickBot="1">
      <c r="A5" s="70"/>
      <c r="B5" s="68"/>
      <c r="C5" s="68"/>
      <c r="D5" s="68"/>
      <c r="E5" s="68"/>
    </row>
    <row r="6" spans="1:7" ht="17.25" thickTop="1" thickBot="1">
      <c r="A6" s="68"/>
      <c r="B6" s="71" t="s">
        <v>115</v>
      </c>
      <c r="C6" s="74"/>
      <c r="D6" s="68"/>
      <c r="E6" s="68"/>
    </row>
    <row r="7" spans="1:7" s="110" customFormat="1" ht="17.25" thickTop="1" thickBot="1">
      <c r="A7" s="68"/>
      <c r="B7" s="72" t="s">
        <v>112</v>
      </c>
      <c r="C7" s="109">
        <v>2024</v>
      </c>
      <c r="D7" s="68"/>
      <c r="E7" s="68"/>
    </row>
    <row r="8" spans="1:7" s="110" customFormat="1" ht="11.25" customHeight="1" thickTop="1" thickBot="1">
      <c r="A8" s="68"/>
      <c r="B8" s="68"/>
      <c r="C8" s="68"/>
      <c r="D8" s="68"/>
      <c r="E8" s="68"/>
    </row>
    <row r="9" spans="1:7" ht="17.25" thickTop="1" thickBot="1">
      <c r="A9" s="68"/>
      <c r="B9" s="72" t="s">
        <v>87</v>
      </c>
      <c r="C9" s="74"/>
      <c r="D9" s="68"/>
      <c r="E9" s="68"/>
    </row>
    <row r="10" spans="1:7" ht="17.25" thickTop="1" thickBot="1">
      <c r="A10" s="68"/>
      <c r="B10" s="72" t="s">
        <v>88</v>
      </c>
      <c r="C10" s="74"/>
      <c r="D10" s="68"/>
      <c r="E10" s="68"/>
      <c r="G10" s="149" t="s">
        <v>285</v>
      </c>
    </row>
    <row r="11" spans="1:7" ht="17.25" thickTop="1" thickBot="1">
      <c r="A11" s="68"/>
      <c r="B11" s="72" t="s">
        <v>116</v>
      </c>
      <c r="C11" s="74"/>
      <c r="D11" s="68"/>
      <c r="E11" s="68"/>
    </row>
    <row r="12" spans="1:7" ht="17.25" thickTop="1" thickBot="1">
      <c r="A12" s="68"/>
      <c r="B12" s="72" t="s">
        <v>89</v>
      </c>
      <c r="C12" s="74"/>
      <c r="D12" s="68"/>
      <c r="E12" s="68"/>
    </row>
    <row r="13" spans="1:7" ht="15.75" thickTop="1">
      <c r="A13" s="68"/>
      <c r="B13" s="68"/>
      <c r="C13" s="68"/>
      <c r="D13" s="68"/>
      <c r="E13" s="68"/>
    </row>
    <row r="14" spans="1:7">
      <c r="A14" s="68" t="s">
        <v>536</v>
      </c>
      <c r="B14" s="68"/>
      <c r="C14" s="68"/>
      <c r="D14" s="68"/>
      <c r="E14" s="68"/>
    </row>
    <row r="15" spans="1:7">
      <c r="A15" s="68" t="s">
        <v>537</v>
      </c>
      <c r="B15" s="68"/>
      <c r="C15" s="68"/>
      <c r="D15" s="68"/>
      <c r="E15" s="68"/>
    </row>
    <row r="16" spans="1:7">
      <c r="A16" s="68" t="s">
        <v>538</v>
      </c>
      <c r="B16" s="68"/>
      <c r="C16" s="68"/>
      <c r="D16" s="68"/>
      <c r="E16" s="68"/>
    </row>
    <row r="17" spans="1:5">
      <c r="A17" s="68"/>
      <c r="B17" s="68"/>
      <c r="C17" s="68"/>
      <c r="D17" s="68"/>
      <c r="E17" s="68"/>
    </row>
    <row r="18" spans="1:5">
      <c r="A18" s="68"/>
      <c r="B18" s="68"/>
      <c r="C18" s="68"/>
      <c r="D18" s="68"/>
      <c r="E18" s="68"/>
    </row>
    <row r="19" spans="1:5">
      <c r="A19" s="68" t="s">
        <v>539</v>
      </c>
      <c r="B19" s="68"/>
      <c r="C19" s="68"/>
      <c r="D19" s="68"/>
      <c r="E19" s="68"/>
    </row>
    <row r="20" spans="1:5">
      <c r="A20" s="73"/>
      <c r="B20" s="68"/>
      <c r="C20" s="68"/>
      <c r="D20" s="68"/>
      <c r="E20" s="68"/>
    </row>
    <row r="22" spans="1:5" s="150" customFormat="1">
      <c r="A22" s="151" t="s">
        <v>284</v>
      </c>
      <c r="B22" s="152"/>
      <c r="C22" s="480"/>
      <c r="D22" s="481"/>
      <c r="E22" s="482"/>
    </row>
    <row r="23" spans="1:5" s="150" customFormat="1">
      <c r="A23" s="152" t="s">
        <v>287</v>
      </c>
      <c r="B23" s="152"/>
      <c r="C23" s="477" t="s">
        <v>286</v>
      </c>
      <c r="D23" s="478"/>
      <c r="E23" s="479"/>
    </row>
    <row r="24" spans="1:5" s="150" customFormat="1" ht="33.75" customHeight="1">
      <c r="A24" s="473" t="s">
        <v>289</v>
      </c>
      <c r="B24" s="473"/>
      <c r="C24" s="474" t="s">
        <v>291</v>
      </c>
      <c r="D24" s="475"/>
      <c r="E24" s="476"/>
    </row>
    <row r="25" spans="1:5" s="150" customFormat="1" ht="17.25">
      <c r="A25" s="152" t="s">
        <v>288</v>
      </c>
      <c r="B25" s="152"/>
      <c r="C25" s="477" t="s">
        <v>290</v>
      </c>
      <c r="D25" s="478"/>
      <c r="E25" s="479"/>
    </row>
  </sheetData>
  <mergeCells count="5">
    <mergeCell ref="A24:B24"/>
    <mergeCell ref="C24:E24"/>
    <mergeCell ref="C23:E23"/>
    <mergeCell ref="C25:E25"/>
    <mergeCell ref="C22:E22"/>
  </mergeCells>
  <phoneticPr fontId="2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7"/>
  <sheetViews>
    <sheetView zoomScale="90" zoomScaleNormal="90" zoomScaleSheetLayoutView="100" workbookViewId="0">
      <selection activeCell="G25" sqref="G25"/>
    </sheetView>
  </sheetViews>
  <sheetFormatPr defaultColWidth="9" defaultRowHeight="15"/>
  <cols>
    <col min="1" max="1" width="31.75" style="2" customWidth="1"/>
    <col min="2" max="2" width="7.25" style="2" customWidth="1"/>
    <col min="3" max="8" width="10.125" style="2" customWidth="1"/>
    <col min="9" max="16384" width="9" style="2"/>
  </cols>
  <sheetData>
    <row r="1" spans="1:8" ht="25.5">
      <c r="A1" s="1" t="s">
        <v>113</v>
      </c>
      <c r="G1" s="53"/>
    </row>
    <row r="2" spans="1:8" ht="25.5">
      <c r="A2" s="1" t="s">
        <v>117</v>
      </c>
    </row>
    <row r="3" spans="1:8" ht="14.25" customHeight="1" thickBot="1"/>
    <row r="4" spans="1:8" s="75" customFormat="1" ht="14.25" customHeight="1" thickTop="1">
      <c r="A4" s="430"/>
      <c r="B4" s="431"/>
      <c r="C4" s="483" t="s">
        <v>155</v>
      </c>
      <c r="D4" s="484"/>
      <c r="E4" s="485"/>
      <c r="F4" s="489" t="s">
        <v>2</v>
      </c>
      <c r="G4" s="484"/>
      <c r="H4" s="485"/>
    </row>
    <row r="5" spans="1:8">
      <c r="A5" s="432"/>
      <c r="B5" s="433"/>
      <c r="C5" s="486"/>
      <c r="D5" s="487"/>
      <c r="E5" s="488"/>
      <c r="F5" s="486"/>
      <c r="G5" s="487"/>
      <c r="H5" s="488"/>
    </row>
    <row r="6" spans="1:8" s="140" customFormat="1" ht="33">
      <c r="A6" s="434"/>
      <c r="B6" s="435"/>
      <c r="C6" s="136" t="s">
        <v>236</v>
      </c>
      <c r="D6" s="137" t="s">
        <v>137</v>
      </c>
      <c r="E6" s="138" t="s">
        <v>138</v>
      </c>
      <c r="F6" s="139" t="s">
        <v>4</v>
      </c>
      <c r="G6" s="137" t="s">
        <v>137</v>
      </c>
      <c r="H6" s="138" t="s">
        <v>141</v>
      </c>
    </row>
    <row r="7" spans="1:8" ht="15.75" thickBot="1">
      <c r="A7" s="436"/>
      <c r="B7" s="437"/>
      <c r="C7" s="117" t="s">
        <v>22</v>
      </c>
      <c r="D7" s="118" t="s">
        <v>139</v>
      </c>
      <c r="E7" s="119" t="s">
        <v>140</v>
      </c>
      <c r="F7" s="117" t="s">
        <v>151</v>
      </c>
      <c r="G7" s="118" t="s">
        <v>152</v>
      </c>
      <c r="H7" s="119" t="s">
        <v>153</v>
      </c>
    </row>
    <row r="8" spans="1:8" ht="15.75" thickTop="1">
      <c r="A8" s="11" t="s">
        <v>118</v>
      </c>
      <c r="B8" s="63" t="s">
        <v>77</v>
      </c>
      <c r="C8" s="159">
        <f>SUM(C9:C13)</f>
        <v>0</v>
      </c>
      <c r="D8" s="160">
        <f>SUM(D9:D13)</f>
        <v>0</v>
      </c>
      <c r="E8" s="161">
        <f>IFERROR(D8/C8,0)</f>
        <v>0</v>
      </c>
      <c r="F8" s="162"/>
      <c r="G8" s="163"/>
      <c r="H8" s="164"/>
    </row>
    <row r="9" spans="1:8">
      <c r="A9" s="13" t="s">
        <v>119</v>
      </c>
      <c r="B9" s="64" t="s">
        <v>78</v>
      </c>
      <c r="C9" s="165"/>
      <c r="D9" s="166"/>
      <c r="E9" s="167">
        <f t="shared" ref="E9:E25" si="0">IFERROR(D9/C9,0)</f>
        <v>0</v>
      </c>
      <c r="F9" s="162"/>
      <c r="G9" s="163"/>
      <c r="H9" s="164"/>
    </row>
    <row r="10" spans="1:8">
      <c r="A10" s="13" t="s">
        <v>120</v>
      </c>
      <c r="B10" s="64" t="s">
        <v>79</v>
      </c>
      <c r="C10" s="165"/>
      <c r="D10" s="166"/>
      <c r="E10" s="167">
        <f t="shared" si="0"/>
        <v>0</v>
      </c>
      <c r="F10" s="162"/>
      <c r="G10" s="163"/>
      <c r="H10" s="164"/>
    </row>
    <row r="11" spans="1:8">
      <c r="A11" s="13" t="s">
        <v>122</v>
      </c>
      <c r="B11" s="64" t="s">
        <v>126</v>
      </c>
      <c r="C11" s="165"/>
      <c r="D11" s="166"/>
      <c r="E11" s="167">
        <f t="shared" si="0"/>
        <v>0</v>
      </c>
      <c r="F11" s="162"/>
      <c r="G11" s="163"/>
      <c r="H11" s="164"/>
    </row>
    <row r="12" spans="1:8">
      <c r="A12" s="13" t="s">
        <v>123</v>
      </c>
      <c r="B12" s="64" t="s">
        <v>127</v>
      </c>
      <c r="C12" s="165"/>
      <c r="D12" s="166"/>
      <c r="E12" s="167">
        <f t="shared" si="0"/>
        <v>0</v>
      </c>
      <c r="F12" s="162"/>
      <c r="G12" s="163"/>
      <c r="H12" s="164"/>
    </row>
    <row r="13" spans="1:8">
      <c r="A13" s="13" t="s">
        <v>121</v>
      </c>
      <c r="B13" s="64" t="s">
        <v>128</v>
      </c>
      <c r="C13" s="165"/>
      <c r="D13" s="166"/>
      <c r="E13" s="167">
        <f t="shared" si="0"/>
        <v>0</v>
      </c>
      <c r="F13" s="162"/>
      <c r="G13" s="163"/>
      <c r="H13" s="164"/>
    </row>
    <row r="14" spans="1:8" ht="15.75" customHeight="1">
      <c r="A14" s="13" t="s">
        <v>59</v>
      </c>
      <c r="B14" s="64" t="s">
        <v>129</v>
      </c>
      <c r="C14" s="159">
        <f>SUM(C15:C18)</f>
        <v>0</v>
      </c>
      <c r="D14" s="160">
        <f>SUM(D15:D18)</f>
        <v>0</v>
      </c>
      <c r="E14" s="168">
        <f t="shared" si="0"/>
        <v>0</v>
      </c>
      <c r="F14" s="162"/>
      <c r="G14" s="163"/>
      <c r="H14" s="164"/>
    </row>
    <row r="15" spans="1:8" ht="15.75" customHeight="1">
      <c r="A15" s="13" t="s">
        <v>68</v>
      </c>
      <c r="B15" s="64" t="s">
        <v>130</v>
      </c>
      <c r="C15" s="165"/>
      <c r="D15" s="166"/>
      <c r="E15" s="167">
        <f t="shared" si="0"/>
        <v>0</v>
      </c>
      <c r="F15" s="162"/>
      <c r="G15" s="163"/>
      <c r="H15" s="164"/>
    </row>
    <row r="16" spans="1:8" ht="15.75" customHeight="1">
      <c r="A16" s="13" t="s">
        <v>69</v>
      </c>
      <c r="B16" s="64" t="s">
        <v>131</v>
      </c>
      <c r="C16" s="165"/>
      <c r="D16" s="166"/>
      <c r="E16" s="167">
        <f t="shared" si="0"/>
        <v>0</v>
      </c>
      <c r="F16" s="162"/>
      <c r="G16" s="163"/>
      <c r="H16" s="164"/>
    </row>
    <row r="17" spans="1:8" ht="15.75" customHeight="1">
      <c r="A17" s="13" t="s">
        <v>124</v>
      </c>
      <c r="B17" s="64" t="s">
        <v>132</v>
      </c>
      <c r="C17" s="165"/>
      <c r="D17" s="166"/>
      <c r="E17" s="167">
        <f t="shared" si="0"/>
        <v>0</v>
      </c>
      <c r="F17" s="162"/>
      <c r="G17" s="163"/>
      <c r="H17" s="164"/>
    </row>
    <row r="18" spans="1:8" ht="15.75" customHeight="1">
      <c r="A18" s="13" t="s">
        <v>125</v>
      </c>
      <c r="B18" s="64" t="s">
        <v>133</v>
      </c>
      <c r="C18" s="165"/>
      <c r="D18" s="166"/>
      <c r="E18" s="167">
        <f t="shared" si="0"/>
        <v>0</v>
      </c>
      <c r="F18" s="162"/>
      <c r="G18" s="163"/>
      <c r="H18" s="164"/>
    </row>
    <row r="19" spans="1:8">
      <c r="A19" s="13" t="s">
        <v>5</v>
      </c>
      <c r="B19" s="64" t="s">
        <v>134</v>
      </c>
      <c r="C19" s="165"/>
      <c r="D19" s="166"/>
      <c r="E19" s="167">
        <f t="shared" si="0"/>
        <v>0</v>
      </c>
      <c r="F19" s="169"/>
      <c r="G19" s="170"/>
      <c r="H19" s="171">
        <f>IFERROR(G19/F19,0)</f>
        <v>0</v>
      </c>
    </row>
    <row r="20" spans="1:8">
      <c r="A20" s="13" t="s">
        <v>6</v>
      </c>
      <c r="B20" s="64" t="s">
        <v>135</v>
      </c>
      <c r="C20" s="165"/>
      <c r="D20" s="166"/>
      <c r="E20" s="167">
        <f t="shared" si="0"/>
        <v>0</v>
      </c>
      <c r="F20" s="169"/>
      <c r="G20" s="170"/>
      <c r="H20" s="171">
        <f>IFERROR(G20/F20,0)</f>
        <v>0</v>
      </c>
    </row>
    <row r="21" spans="1:8">
      <c r="A21" s="114" t="s">
        <v>173</v>
      </c>
      <c r="B21" s="115" t="s">
        <v>174</v>
      </c>
      <c r="C21" s="165"/>
      <c r="D21" s="166"/>
      <c r="E21" s="167">
        <f t="shared" si="0"/>
        <v>0</v>
      </c>
      <c r="F21" s="169"/>
      <c r="G21" s="170"/>
      <c r="H21" s="171">
        <f>IFERROR(G21/F21,0)</f>
        <v>0</v>
      </c>
    </row>
    <row r="22" spans="1:8">
      <c r="A22" s="14" t="s">
        <v>220</v>
      </c>
      <c r="B22" s="65" t="s">
        <v>175</v>
      </c>
      <c r="C22" s="172"/>
      <c r="D22" s="173"/>
      <c r="E22" s="168">
        <f t="shared" si="0"/>
        <v>0</v>
      </c>
      <c r="F22" s="174"/>
      <c r="G22" s="175"/>
      <c r="H22" s="176">
        <f t="shared" ref="H22:H25" si="1">IFERROR(G22/F22,0)</f>
        <v>0</v>
      </c>
    </row>
    <row r="23" spans="1:8">
      <c r="A23" s="15" t="s">
        <v>142</v>
      </c>
      <c r="B23" s="16" t="s">
        <v>176</v>
      </c>
      <c r="C23" s="159">
        <f>C8+C14+C19-C20-C21+C22</f>
        <v>0</v>
      </c>
      <c r="D23" s="160">
        <f>D8+D14+D19-D20-D21+D22</f>
        <v>0</v>
      </c>
      <c r="E23" s="168">
        <f t="shared" si="0"/>
        <v>0</v>
      </c>
      <c r="F23" s="159">
        <f>F19-F20-F21+F22</f>
        <v>0</v>
      </c>
      <c r="G23" s="160">
        <f>G19-G20-G21+G22</f>
        <v>0</v>
      </c>
      <c r="H23" s="161">
        <f t="shared" si="1"/>
        <v>0</v>
      </c>
    </row>
    <row r="24" spans="1:8">
      <c r="A24" s="17" t="s">
        <v>143</v>
      </c>
      <c r="B24" s="18">
        <v>17</v>
      </c>
      <c r="C24" s="159">
        <f>C23-C25</f>
        <v>0</v>
      </c>
      <c r="D24" s="160">
        <f>D23-D25</f>
        <v>0</v>
      </c>
      <c r="E24" s="168">
        <f t="shared" si="0"/>
        <v>0</v>
      </c>
      <c r="F24" s="177">
        <f>F23-F25</f>
        <v>0</v>
      </c>
      <c r="G24" s="178">
        <f t="shared" ref="G24" si="2">G23-G25</f>
        <v>0</v>
      </c>
      <c r="H24" s="179">
        <f t="shared" si="1"/>
        <v>0</v>
      </c>
    </row>
    <row r="25" spans="1:8" ht="15.75" thickBot="1">
      <c r="A25" s="19" t="s">
        <v>144</v>
      </c>
      <c r="B25" s="20">
        <v>18</v>
      </c>
      <c r="C25" s="180">
        <f>Transformation!C8+Transformation!C26+Transformation!J8+Transformation!J26+'Final consumption'!C8+'Final consumption'!G8</f>
        <v>0</v>
      </c>
      <c r="D25" s="181">
        <f>Transformation!D8+Transformation!D26+Transformation!K8+Transformation!K26+'Final consumption'!D8+'Final consumption'!H8</f>
        <v>0</v>
      </c>
      <c r="E25" s="182">
        <f t="shared" si="0"/>
        <v>0</v>
      </c>
      <c r="F25" s="180">
        <f>Transformation!F8</f>
        <v>0</v>
      </c>
      <c r="G25" s="181">
        <f>Transformation!G8</f>
        <v>0</v>
      </c>
      <c r="H25" s="183">
        <f t="shared" si="1"/>
        <v>0</v>
      </c>
    </row>
    <row r="26" spans="1:8" s="21" customFormat="1" ht="16.5" thickTop="1" thickBot="1">
      <c r="A26" s="442" t="s">
        <v>24</v>
      </c>
      <c r="B26" s="443"/>
      <c r="C26" s="444"/>
      <c r="D26" s="444"/>
      <c r="E26" s="444"/>
      <c r="F26" s="444"/>
      <c r="G26" s="444"/>
      <c r="H26" s="444"/>
    </row>
    <row r="27" spans="1:8" s="21" customFormat="1" ht="15.75" thickTop="1">
      <c r="A27" s="25" t="s">
        <v>145</v>
      </c>
      <c r="B27" s="22">
        <v>19</v>
      </c>
      <c r="C27" s="184"/>
      <c r="D27" s="185"/>
      <c r="E27" s="186"/>
      <c r="F27" s="184"/>
      <c r="G27" s="185"/>
      <c r="H27" s="186"/>
    </row>
    <row r="28" spans="1:8" s="21" customFormat="1" ht="15.75" thickBot="1">
      <c r="A28" s="19" t="s">
        <v>146</v>
      </c>
      <c r="B28" s="23">
        <v>20</v>
      </c>
      <c r="C28" s="187"/>
      <c r="D28" s="188"/>
      <c r="E28" s="189"/>
      <c r="F28" s="187"/>
      <c r="G28" s="188"/>
      <c r="H28" s="189"/>
    </row>
    <row r="29" spans="1:8" ht="16.5" thickTop="1" thickBot="1">
      <c r="A29" s="440" t="s">
        <v>0</v>
      </c>
      <c r="B29" s="438"/>
      <c r="C29" s="441"/>
      <c r="D29" s="441"/>
      <c r="E29" s="441"/>
      <c r="F29" s="439"/>
      <c r="G29" s="439"/>
      <c r="H29" s="439"/>
    </row>
    <row r="30" spans="1:8" ht="15.75" thickTop="1">
      <c r="A30" s="25" t="s">
        <v>147</v>
      </c>
      <c r="B30" s="12">
        <v>21</v>
      </c>
      <c r="C30" s="184"/>
      <c r="D30" s="185"/>
      <c r="E30" s="186"/>
      <c r="F30" s="190"/>
      <c r="G30" s="191"/>
      <c r="H30" s="192"/>
    </row>
    <row r="31" spans="1:8" ht="15.75" thickBot="1">
      <c r="A31" s="26" t="s">
        <v>148</v>
      </c>
      <c r="B31" s="27">
        <v>22</v>
      </c>
      <c r="C31" s="187"/>
      <c r="D31" s="188"/>
      <c r="E31" s="189"/>
      <c r="F31" s="193"/>
      <c r="G31" s="194"/>
      <c r="H31" s="195"/>
    </row>
    <row r="32" spans="1:8" ht="16.5" thickTop="1" thickBot="1">
      <c r="A32" s="436" t="s">
        <v>149</v>
      </c>
      <c r="B32" s="438"/>
      <c r="C32" s="439"/>
      <c r="D32" s="439"/>
      <c r="E32" s="439"/>
      <c r="F32" s="439"/>
      <c r="G32" s="439"/>
      <c r="H32" s="439"/>
    </row>
    <row r="33" spans="1:8" ht="16.5" thickTop="1" thickBot="1">
      <c r="A33" s="28" t="s">
        <v>150</v>
      </c>
      <c r="B33" s="29">
        <v>23</v>
      </c>
      <c r="C33" s="196"/>
      <c r="D33" s="197"/>
      <c r="E33" s="198"/>
      <c r="F33" s="196"/>
      <c r="G33" s="197"/>
      <c r="H33" s="198"/>
    </row>
    <row r="34" spans="1:8" ht="15.75" thickTop="1">
      <c r="C34" s="76"/>
      <c r="D34" s="76"/>
      <c r="E34" s="76"/>
      <c r="F34" s="76"/>
      <c r="G34" s="76"/>
      <c r="H34" s="76"/>
    </row>
    <row r="35" spans="1:8" ht="15.75" thickBot="1">
      <c r="B35" s="24"/>
    </row>
    <row r="36" spans="1:8" s="77" customFormat="1" ht="16.5" thickTop="1" thickBot="1">
      <c r="A36" s="30" t="s">
        <v>25</v>
      </c>
      <c r="B36" s="66" t="s">
        <v>136</v>
      </c>
      <c r="C36" s="153" t="s">
        <v>48</v>
      </c>
      <c r="D36" s="154"/>
      <c r="E36" s="155"/>
      <c r="F36" s="156">
        <v>27111</v>
      </c>
      <c r="G36" s="157"/>
      <c r="H36" s="158"/>
    </row>
    <row r="37" spans="1:8" s="77" customFormat="1" ht="15.75" thickTop="1"/>
    <row r="38" spans="1:8" s="77" customFormat="1"/>
    <row r="39" spans="1:8" s="78" customFormat="1" ht="12"/>
    <row r="40" spans="1:8" s="78" customFormat="1" ht="12"/>
    <row r="41" spans="1:8" s="78" customFormat="1" ht="12"/>
    <row r="42" spans="1:8" s="78" customFormat="1" ht="12"/>
    <row r="43" spans="1:8" s="78" customFormat="1" ht="12"/>
    <row r="44" spans="1:8" s="78" customFormat="1" ht="12"/>
    <row r="45" spans="1:8" s="78" customFormat="1" ht="12"/>
    <row r="46" spans="1:8" s="78" customFormat="1" ht="12"/>
    <row r="47" spans="1:8" s="78" customFormat="1" ht="12"/>
    <row r="48" spans="1:8" s="78" customFormat="1" ht="12"/>
    <row r="49" s="78" customFormat="1" ht="12"/>
    <row r="50" s="78" customFormat="1" ht="12"/>
    <row r="51" s="78" customFormat="1" ht="12"/>
    <row r="52" s="78" customFormat="1" ht="12"/>
    <row r="53" s="78" customFormat="1" ht="12"/>
    <row r="54" s="78" customFormat="1" ht="12"/>
    <row r="55" s="78" customFormat="1" ht="12"/>
    <row r="56" s="78" customFormat="1" ht="12"/>
    <row r="57" s="78" customFormat="1" ht="12"/>
    <row r="58" s="78" customFormat="1" ht="12"/>
    <row r="59" s="78" customFormat="1" ht="12"/>
    <row r="60" s="78" customFormat="1" ht="12"/>
    <row r="61" s="78" customFormat="1" ht="12"/>
    <row r="62" s="78" customFormat="1" ht="12"/>
    <row r="63" s="78" customFormat="1" ht="12"/>
    <row r="64" s="78" customFormat="1" ht="12"/>
    <row r="65" s="78" customFormat="1" ht="12"/>
    <row r="66" s="78" customFormat="1" ht="12"/>
    <row r="67" s="78" customFormat="1" ht="12"/>
    <row r="68" s="78" customFormat="1" ht="12"/>
    <row r="69" s="78" customFormat="1" ht="12"/>
    <row r="70" s="78" customFormat="1" ht="12"/>
    <row r="71" s="78" customFormat="1" ht="12"/>
    <row r="72" s="78" customFormat="1" ht="12"/>
    <row r="73" s="78" customFormat="1" ht="12"/>
    <row r="74" s="78" customFormat="1" ht="12"/>
    <row r="75" s="78" customFormat="1" ht="12"/>
    <row r="76" s="78" customFormat="1" ht="12"/>
    <row r="77" s="78" customFormat="1" ht="12"/>
    <row r="78" s="78" customFormat="1" ht="12"/>
    <row r="79" s="78" customFormat="1" ht="12"/>
    <row r="80" s="78" customFormat="1" ht="12"/>
    <row r="81" s="78" customFormat="1" ht="12"/>
    <row r="82" s="78" customFormat="1" ht="12"/>
    <row r="83" s="78" customFormat="1" ht="12"/>
    <row r="84" s="78" customFormat="1" ht="12"/>
    <row r="85" s="78" customFormat="1" ht="12"/>
    <row r="86" s="78" customFormat="1" ht="12"/>
    <row r="87" s="78" customFormat="1" ht="12"/>
    <row r="88" s="78" customFormat="1" ht="12"/>
    <row r="89" s="78" customFormat="1" ht="12"/>
    <row r="90" s="78" customFormat="1" ht="12"/>
    <row r="91" s="78" customFormat="1" ht="12"/>
    <row r="92" s="78" customFormat="1" ht="12"/>
    <row r="93" s="78" customFormat="1" ht="12"/>
    <row r="94" s="78" customFormat="1" ht="12"/>
    <row r="95" s="78" customFormat="1" ht="12"/>
    <row r="96" s="78" customFormat="1" ht="12"/>
    <row r="97" s="78" customFormat="1" ht="12"/>
    <row r="98" s="78" customFormat="1" ht="12"/>
    <row r="99" s="78" customFormat="1" ht="12"/>
    <row r="100" s="78" customFormat="1" ht="12"/>
    <row r="101" s="78" customFormat="1" ht="12"/>
    <row r="102" s="78" customFormat="1" ht="12"/>
    <row r="103" s="78" customFormat="1" ht="12"/>
    <row r="104" s="78" customFormat="1" ht="12"/>
    <row r="105" s="78" customFormat="1" ht="12"/>
    <row r="106" s="78" customFormat="1" ht="12"/>
    <row r="107" s="78" customFormat="1" ht="12"/>
    <row r="108" s="78" customFormat="1" ht="12"/>
    <row r="109" s="78" customFormat="1" ht="12"/>
    <row r="110" s="78" customFormat="1" ht="12"/>
    <row r="111" s="78" customFormat="1" ht="12"/>
    <row r="112" s="78" customFormat="1" ht="12"/>
    <row r="113" s="78" customFormat="1" ht="12"/>
    <row r="114" s="78" customFormat="1" ht="12"/>
    <row r="115" s="78" customFormat="1" ht="12"/>
    <row r="116" s="78" customFormat="1" ht="12"/>
    <row r="117" s="78" customFormat="1" ht="12"/>
    <row r="118" s="78" customFormat="1" ht="12"/>
    <row r="119" s="78" customFormat="1" ht="12"/>
    <row r="120" s="78" customFormat="1" ht="12"/>
    <row r="121" s="78" customFormat="1" ht="12"/>
    <row r="122" s="78" customFormat="1" ht="12"/>
    <row r="123" s="78" customFormat="1" ht="12"/>
    <row r="124" s="78" customFormat="1" ht="12"/>
    <row r="125" s="78" customFormat="1" ht="12"/>
    <row r="126" s="78" customFormat="1" ht="12"/>
    <row r="127" s="78" customFormat="1" ht="12"/>
    <row r="128" s="78" customFormat="1" ht="12"/>
    <row r="129" s="78" customFormat="1" ht="12"/>
    <row r="130" s="78" customFormat="1" ht="12"/>
    <row r="131" s="78" customFormat="1" ht="12"/>
    <row r="132" s="78" customFormat="1" ht="12"/>
    <row r="133" s="78" customFormat="1" ht="12"/>
    <row r="134" s="78" customFormat="1" ht="12"/>
    <row r="135" s="78" customFormat="1" ht="12"/>
    <row r="136" s="78" customFormat="1" ht="12"/>
    <row r="137" s="78" customFormat="1" ht="12"/>
    <row r="138" s="78" customFormat="1" ht="12"/>
    <row r="139" s="78" customFormat="1" ht="12"/>
    <row r="140" s="78" customFormat="1" ht="12"/>
    <row r="141" s="78" customFormat="1" ht="12"/>
    <row r="142" s="78" customFormat="1" ht="12"/>
    <row r="143" s="78" customFormat="1" ht="12"/>
    <row r="144" s="78" customFormat="1" ht="12"/>
    <row r="145" s="78" customFormat="1" ht="12"/>
    <row r="146" s="78" customFormat="1" ht="12"/>
    <row r="147" s="78" customFormat="1" ht="12"/>
    <row r="148" s="78" customFormat="1" ht="12"/>
    <row r="149" s="78" customFormat="1" ht="12"/>
    <row r="150" s="78" customFormat="1" ht="12"/>
    <row r="151" s="78" customFormat="1" ht="12"/>
    <row r="152" s="78" customFormat="1" ht="12"/>
    <row r="153" s="78" customFormat="1" ht="12"/>
    <row r="154" s="78" customFormat="1" ht="12"/>
    <row r="155" s="78" customFormat="1" ht="12"/>
    <row r="156" s="78" customFormat="1" ht="12"/>
    <row r="157" s="78" customFormat="1" ht="12"/>
    <row r="158" s="78" customFormat="1" ht="12"/>
    <row r="159" s="78" customFormat="1" ht="12"/>
    <row r="160" s="78" customFormat="1" ht="12"/>
    <row r="161" s="78" customFormat="1" ht="12"/>
    <row r="162" s="78" customFormat="1" ht="12"/>
    <row r="163" s="78" customFormat="1" ht="12"/>
    <row r="164" s="78" customFormat="1" ht="12"/>
    <row r="165" s="78" customFormat="1" ht="12"/>
    <row r="166" s="78" customFormat="1" ht="12"/>
    <row r="167" s="78" customFormat="1" ht="12"/>
    <row r="168" s="78" customFormat="1" ht="12"/>
    <row r="169" s="78" customFormat="1" ht="12"/>
    <row r="170" s="78" customFormat="1" ht="12"/>
    <row r="171" s="78" customFormat="1" ht="12"/>
    <row r="172" s="78" customFormat="1" ht="12"/>
    <row r="173" s="78" customFormat="1" ht="12"/>
    <row r="174" s="78" customFormat="1" ht="12"/>
    <row r="175" s="78" customFormat="1" ht="12"/>
    <row r="176" s="78" customFormat="1" ht="12"/>
    <row r="177" s="78" customFormat="1" ht="12"/>
    <row r="178" s="78" customFormat="1" ht="12"/>
    <row r="179" s="78" customFormat="1" ht="12"/>
    <row r="180" s="78" customFormat="1" ht="12"/>
    <row r="181" s="78" customFormat="1" ht="12"/>
    <row r="182" s="78" customFormat="1" ht="12"/>
    <row r="183" s="78" customFormat="1" ht="12"/>
    <row r="184" s="78" customFormat="1" ht="12"/>
    <row r="185" s="78" customFormat="1" ht="12"/>
    <row r="186" s="78" customFormat="1" ht="12"/>
    <row r="187" s="78" customFormat="1" ht="12"/>
    <row r="188" s="78" customFormat="1" ht="12"/>
    <row r="189" s="78" customFormat="1" ht="12"/>
    <row r="190" s="78" customFormat="1" ht="12"/>
    <row r="191" s="78" customFormat="1" ht="12"/>
    <row r="192" s="78" customFormat="1" ht="12"/>
    <row r="193" s="78" customFormat="1" ht="12"/>
    <row r="194" s="78" customFormat="1" ht="12"/>
    <row r="195" s="78" customFormat="1" ht="12"/>
    <row r="196" s="78" customFormat="1" ht="12"/>
    <row r="197" s="78" customFormat="1" ht="12"/>
    <row r="198" s="78" customFormat="1" ht="12"/>
    <row r="199" s="78" customFormat="1" ht="12"/>
    <row r="200" s="78" customFormat="1" ht="12"/>
    <row r="201" s="78" customFormat="1" ht="12"/>
    <row r="202" s="78" customFormat="1" ht="12"/>
    <row r="203" s="78" customFormat="1" ht="12"/>
    <row r="204" s="78" customFormat="1" ht="12"/>
    <row r="205" s="78" customFormat="1" ht="12"/>
    <row r="206" s="78" customFormat="1" ht="12"/>
    <row r="207" s="78" customFormat="1" ht="12"/>
    <row r="208" s="78" customFormat="1" ht="12"/>
    <row r="209" s="78" customFormat="1" ht="12"/>
    <row r="210" s="78" customFormat="1" ht="12"/>
    <row r="211" s="78" customFormat="1" ht="12"/>
    <row r="212" s="78" customFormat="1" ht="12"/>
    <row r="213" s="78" customFormat="1" ht="12"/>
    <row r="214" s="78" customFormat="1" ht="12"/>
    <row r="215" s="78" customFormat="1" ht="12"/>
    <row r="216" s="78" customFormat="1" ht="12"/>
    <row r="217" s="78" customFormat="1" ht="12"/>
    <row r="218" s="78" customFormat="1" ht="12"/>
    <row r="219" s="78" customFormat="1" ht="12"/>
    <row r="220" s="78" customFormat="1" ht="12"/>
    <row r="221" s="78" customFormat="1" ht="12"/>
    <row r="222" s="78" customFormat="1" ht="12"/>
    <row r="223" s="78" customFormat="1" ht="12"/>
    <row r="224" s="78" customFormat="1" ht="12"/>
    <row r="225" s="78" customFormat="1" ht="12"/>
    <row r="226" s="78" customFormat="1" ht="12"/>
    <row r="227" s="78" customFormat="1" ht="12"/>
    <row r="228" s="78" customFormat="1" ht="12"/>
    <row r="229" s="78" customFormat="1" ht="12"/>
    <row r="230" s="78" customFormat="1" ht="12"/>
    <row r="231" s="78" customFormat="1" ht="12"/>
    <row r="232" s="78" customFormat="1" ht="12"/>
    <row r="233" s="78" customFormat="1" ht="12"/>
    <row r="234" s="78" customFormat="1" ht="12"/>
    <row r="235" s="78" customFormat="1" ht="12"/>
    <row r="236" s="78" customFormat="1" ht="12"/>
    <row r="237" s="78" customFormat="1" ht="12"/>
    <row r="238" s="78" customFormat="1" ht="12"/>
    <row r="239" s="78" customFormat="1" ht="12"/>
    <row r="240" s="78" customFormat="1" ht="12"/>
    <row r="241" s="78" customFormat="1" ht="12"/>
    <row r="242" s="78" customFormat="1" ht="12"/>
    <row r="243" s="78" customFormat="1" ht="12"/>
    <row r="244" s="78" customFormat="1" ht="12"/>
    <row r="245" s="78" customFormat="1" ht="12"/>
    <row r="246" s="78" customFormat="1" ht="12"/>
    <row r="247" s="78" customFormat="1" ht="12"/>
    <row r="248" s="78" customFormat="1" ht="12"/>
    <row r="249" s="78" customFormat="1" ht="12"/>
    <row r="250" s="78" customFormat="1" ht="12"/>
    <row r="251" s="78" customFormat="1" ht="12"/>
    <row r="252" s="78" customFormat="1" ht="12"/>
    <row r="253" s="78" customFormat="1" ht="12"/>
    <row r="254" s="78" customFormat="1" ht="12"/>
    <row r="255" s="78" customFormat="1" ht="12"/>
    <row r="256" s="78" customFormat="1" ht="12"/>
    <row r="257" s="78" customFormat="1" ht="12"/>
    <row r="258" s="78" customFormat="1" ht="12"/>
    <row r="259" s="78" customFormat="1" ht="12"/>
    <row r="260" s="78" customFormat="1" ht="12"/>
    <row r="261" s="78" customFormat="1" ht="12"/>
    <row r="262" s="78" customFormat="1" ht="12"/>
    <row r="263" s="78" customFormat="1" ht="12"/>
    <row r="264" s="78" customFormat="1" ht="12"/>
    <row r="265" s="78" customFormat="1" ht="12"/>
    <row r="266" s="78" customFormat="1" ht="12"/>
    <row r="267" s="78" customFormat="1" ht="12"/>
    <row r="268" s="78" customFormat="1" ht="12"/>
    <row r="269" s="78" customFormat="1" ht="12"/>
    <row r="270" s="78" customFormat="1" ht="12"/>
    <row r="271" s="78" customFormat="1" ht="12"/>
    <row r="272" s="78" customFormat="1" ht="12"/>
    <row r="273" s="78" customFormat="1" ht="12"/>
    <row r="274" s="78" customFormat="1" ht="12"/>
    <row r="275" s="78" customFormat="1" ht="12"/>
    <row r="276" s="78" customFormat="1" ht="12"/>
    <row r="277" s="78" customFormat="1" ht="12"/>
    <row r="278" s="78" customFormat="1" ht="12"/>
    <row r="279" s="78" customFormat="1" ht="12"/>
    <row r="280" s="78" customFormat="1" ht="12"/>
    <row r="281" s="78" customFormat="1" ht="12"/>
    <row r="282" s="78" customFormat="1" ht="12"/>
    <row r="283" s="78" customFormat="1" ht="12"/>
    <row r="284" s="78" customFormat="1" ht="12"/>
    <row r="285" s="78" customFormat="1" ht="12"/>
    <row r="286" s="78" customFormat="1" ht="12"/>
    <row r="287" s="78" customFormat="1" ht="12"/>
    <row r="288" s="78" customFormat="1" ht="12"/>
    <row r="289" s="78" customFormat="1" ht="12"/>
    <row r="290" s="78" customFormat="1" ht="12"/>
    <row r="291" s="78" customFormat="1" ht="12"/>
    <row r="292" s="78" customFormat="1" ht="12"/>
    <row r="293" s="78" customFormat="1" ht="12"/>
    <row r="294" s="78" customFormat="1" ht="12"/>
    <row r="295" s="78" customFormat="1" ht="12"/>
    <row r="296" s="78" customFormat="1" ht="12"/>
    <row r="297" s="78" customFormat="1" ht="12"/>
    <row r="298" s="78" customFormat="1" ht="12"/>
    <row r="299" s="78" customFormat="1" ht="12"/>
    <row r="300" s="78" customFormat="1" ht="12"/>
    <row r="301" s="78" customFormat="1" ht="12"/>
    <row r="302" s="78" customFormat="1" ht="12"/>
    <row r="303" s="78" customFormat="1" ht="12"/>
    <row r="304" s="78" customFormat="1" ht="12"/>
    <row r="305" s="78" customFormat="1" ht="12"/>
    <row r="306" s="78" customFormat="1" ht="12"/>
    <row r="307" s="78" customFormat="1" ht="12"/>
    <row r="308" s="78" customFormat="1" ht="12"/>
    <row r="309" s="78" customFormat="1" ht="12"/>
    <row r="310" s="78" customFormat="1" ht="12"/>
    <row r="311" s="78" customFormat="1" ht="12"/>
    <row r="312" s="78" customFormat="1" ht="12"/>
    <row r="313" s="78" customFormat="1" ht="12"/>
    <row r="314" s="78" customFormat="1" ht="12"/>
    <row r="315" s="78" customFormat="1" ht="12"/>
    <row r="316" s="78" customFormat="1" ht="12"/>
    <row r="317" s="78" customFormat="1" ht="12"/>
    <row r="318" s="78" customFormat="1" ht="12"/>
    <row r="319" s="78" customFormat="1" ht="12"/>
    <row r="320" s="78" customFormat="1" ht="12"/>
    <row r="321" s="78" customFormat="1" ht="12"/>
    <row r="322" s="78" customFormat="1" ht="12"/>
    <row r="323" s="78" customFormat="1" ht="12"/>
    <row r="324" s="78" customFormat="1" ht="12"/>
    <row r="325" s="78" customFormat="1" ht="12"/>
    <row r="326" s="78" customFormat="1" ht="12"/>
    <row r="327" s="78" customFormat="1" ht="12"/>
    <row r="328" s="78" customFormat="1" ht="12"/>
    <row r="329" s="78" customFormat="1" ht="12"/>
    <row r="330" s="78" customFormat="1" ht="12"/>
    <row r="331" s="78" customFormat="1" ht="12"/>
    <row r="332" s="78" customFormat="1" ht="12"/>
    <row r="333" s="78" customFormat="1" ht="12"/>
    <row r="334" s="78" customFormat="1" ht="12"/>
    <row r="335" s="78" customFormat="1" ht="12"/>
    <row r="336" s="78" customFormat="1" ht="12"/>
    <row r="337" s="78" customFormat="1" ht="12"/>
    <row r="338" s="78" customFormat="1" ht="12"/>
    <row r="339" s="78" customFormat="1" ht="12"/>
    <row r="340" s="78" customFormat="1" ht="12"/>
    <row r="341" s="78" customFormat="1" ht="12"/>
    <row r="342" s="78" customFormat="1" ht="12"/>
    <row r="343" s="78" customFormat="1" ht="12"/>
    <row r="344" s="78" customFormat="1" ht="12"/>
    <row r="345" s="78" customFormat="1" ht="12"/>
    <row r="346" s="78" customFormat="1" ht="12"/>
    <row r="347" s="78" customFormat="1" ht="12"/>
    <row r="348" s="78" customFormat="1" ht="12"/>
    <row r="349" s="78" customFormat="1" ht="12"/>
    <row r="350" s="78" customFormat="1" ht="12"/>
    <row r="351" s="78" customFormat="1" ht="12"/>
    <row r="352" s="78" customFormat="1" ht="12"/>
    <row r="353" s="78" customFormat="1" ht="12"/>
    <row r="354" s="78" customFormat="1" ht="12"/>
    <row r="355" s="78" customFormat="1" ht="12"/>
    <row r="356" s="78" customFormat="1" ht="12"/>
    <row r="357" s="78" customFormat="1" ht="12"/>
    <row r="358" s="78" customFormat="1" ht="12"/>
    <row r="359" s="78" customFormat="1" ht="12"/>
    <row r="360" s="78" customFormat="1" ht="12"/>
    <row r="361" s="78" customFormat="1" ht="12"/>
    <row r="362" s="78" customFormat="1" ht="12"/>
    <row r="363" s="78" customFormat="1" ht="12"/>
    <row r="364" s="78" customFormat="1" ht="12"/>
    <row r="365" s="78" customFormat="1" ht="12"/>
    <row r="366" s="78" customFormat="1" ht="12"/>
    <row r="367" s="78" customFormat="1" ht="12"/>
    <row r="368" s="78" customFormat="1" ht="12"/>
    <row r="369" s="78" customFormat="1" ht="12"/>
    <row r="370" s="78" customFormat="1" ht="12"/>
    <row r="371" s="78" customFormat="1" ht="12"/>
    <row r="372" s="78" customFormat="1" ht="12"/>
    <row r="373" s="78" customFormat="1" ht="12"/>
    <row r="374" s="78" customFormat="1" ht="12"/>
    <row r="375" s="78" customFormat="1" ht="12"/>
    <row r="376" s="78" customFormat="1" ht="12"/>
    <row r="377" s="78" customFormat="1" ht="12"/>
    <row r="378" s="78" customFormat="1" ht="12"/>
    <row r="379" s="78" customFormat="1" ht="12"/>
    <row r="380" s="78" customFormat="1" ht="12"/>
    <row r="381" s="78" customFormat="1" ht="12"/>
    <row r="382" s="78" customFormat="1" ht="12"/>
    <row r="383" s="78" customFormat="1" ht="12"/>
    <row r="384" s="78" customFormat="1" ht="12"/>
    <row r="385" s="78" customFormat="1" ht="12"/>
    <row r="386" s="78" customFormat="1" ht="12"/>
    <row r="387" s="78" customFormat="1" ht="12"/>
    <row r="388" s="78" customFormat="1" ht="12"/>
    <row r="389" s="78" customFormat="1" ht="12"/>
    <row r="390" s="78" customFormat="1" ht="12"/>
    <row r="391" s="78" customFormat="1" ht="12"/>
    <row r="392" s="78" customFormat="1" ht="12"/>
    <row r="393" s="78" customFormat="1" ht="12"/>
    <row r="394" s="78" customFormat="1" ht="12"/>
    <row r="395" s="78" customFormat="1" ht="12"/>
    <row r="396" s="78" customFormat="1" ht="12"/>
    <row r="397" s="78" customFormat="1" ht="12"/>
    <row r="398" s="78" customFormat="1" ht="12"/>
    <row r="399" s="78" customFormat="1" ht="12"/>
    <row r="400" s="78" customFormat="1" ht="12"/>
    <row r="401" s="78" customFormat="1" ht="12"/>
    <row r="402" s="78" customFormat="1" ht="12"/>
    <row r="403" s="78" customFormat="1" ht="12"/>
    <row r="404" s="78" customFormat="1" ht="12"/>
    <row r="405" s="78" customFormat="1" ht="12"/>
    <row r="406" s="78" customFormat="1" ht="12"/>
    <row r="407" s="78" customFormat="1" ht="12"/>
    <row r="408" s="78" customFormat="1" ht="12"/>
    <row r="409" s="78" customFormat="1" ht="12"/>
    <row r="410" s="78" customFormat="1" ht="12"/>
    <row r="411" s="78" customFormat="1" ht="12"/>
    <row r="412" s="78" customFormat="1" ht="12"/>
    <row r="413" s="78" customFormat="1" ht="12"/>
    <row r="414" s="78" customFormat="1" ht="12"/>
    <row r="415" s="78" customFormat="1" ht="12"/>
    <row r="416" s="78" customFormat="1" ht="12"/>
    <row r="417" s="78" customFormat="1" ht="12"/>
    <row r="418" s="78" customFormat="1" ht="12"/>
    <row r="419" s="78" customFormat="1" ht="12"/>
    <row r="420" s="78" customFormat="1" ht="12"/>
    <row r="421" s="78" customFormat="1" ht="12"/>
    <row r="422" s="78" customFormat="1" ht="12"/>
    <row r="423" s="78" customFormat="1" ht="12"/>
    <row r="424" s="78" customFormat="1" ht="12"/>
    <row r="425" s="78" customFormat="1" ht="12"/>
    <row r="426" s="78" customFormat="1" ht="12"/>
    <row r="427" s="78" customFormat="1" ht="12"/>
    <row r="428" s="78" customFormat="1" ht="12"/>
    <row r="429" s="78" customFormat="1" ht="12"/>
    <row r="430" s="78" customFormat="1" ht="12"/>
    <row r="431" s="78" customFormat="1" ht="12"/>
    <row r="432" s="78" customFormat="1" ht="12"/>
    <row r="433" s="78" customFormat="1" ht="12"/>
    <row r="434" s="78" customFormat="1" ht="12"/>
    <row r="435" s="78" customFormat="1" ht="12"/>
    <row r="436" s="78" customFormat="1" ht="12"/>
    <row r="437" s="78" customFormat="1" ht="12"/>
    <row r="438" s="78" customFormat="1" ht="12"/>
    <row r="439" s="78" customFormat="1" ht="12"/>
    <row r="440" s="78" customFormat="1" ht="12"/>
    <row r="441" s="78" customFormat="1" ht="12"/>
    <row r="442" s="78" customFormat="1" ht="12"/>
    <row r="443" s="78" customFormat="1" ht="12"/>
    <row r="444" s="78" customFormat="1" ht="12"/>
    <row r="445" s="78" customFormat="1" ht="12"/>
    <row r="446" s="78" customFormat="1" ht="12"/>
    <row r="447" s="78" customFormat="1" ht="12"/>
    <row r="448" s="78" customFormat="1" ht="12"/>
    <row r="449" s="78" customFormat="1" ht="12"/>
    <row r="450" s="78" customFormat="1" ht="12"/>
    <row r="451" s="78" customFormat="1" ht="12"/>
    <row r="452" s="78" customFormat="1" ht="12"/>
    <row r="453" s="78" customFormat="1" ht="12"/>
    <row r="454" s="78" customFormat="1" ht="12"/>
    <row r="455" s="78" customFormat="1" ht="12"/>
    <row r="456" s="78" customFormat="1" ht="12"/>
    <row r="457" s="78" customFormat="1" ht="12"/>
  </sheetData>
  <mergeCells count="2">
    <mergeCell ref="C4:E5"/>
    <mergeCell ref="F4:H5"/>
  </mergeCells>
  <phoneticPr fontId="2"/>
  <pageMargins left="0.75" right="0.75" top="1.19" bottom="1" header="0.51200000000000001" footer="0.5120000000000000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1"/>
  <sheetViews>
    <sheetView zoomScale="90" zoomScaleNormal="90" workbookViewId="0">
      <selection activeCell="A3" sqref="A3"/>
    </sheetView>
  </sheetViews>
  <sheetFormatPr defaultRowHeight="15" outlineLevelRow="1"/>
  <cols>
    <col min="1" max="1" width="9" style="69"/>
    <col min="2" max="2" width="25.75" style="69" customWidth="1"/>
    <col min="3" max="3" width="6.25" style="69" customWidth="1"/>
    <col min="4" max="9" width="11.625" style="69" customWidth="1"/>
    <col min="10" max="255" width="9" style="69"/>
    <col min="256" max="256" width="2.875" style="69" customWidth="1"/>
    <col min="257" max="257" width="9" style="69"/>
    <col min="258" max="258" width="25.75" style="69" customWidth="1"/>
    <col min="259" max="259" width="6.25" style="69" customWidth="1"/>
    <col min="260" max="260" width="15.625" style="69" bestFit="1" customWidth="1"/>
    <col min="261" max="261" width="14.375" style="69" customWidth="1"/>
    <col min="262" max="262" width="3.375" style="69" customWidth="1"/>
    <col min="263" max="511" width="9" style="69"/>
    <col min="512" max="512" width="2.875" style="69" customWidth="1"/>
    <col min="513" max="513" width="9" style="69"/>
    <col min="514" max="514" width="25.75" style="69" customWidth="1"/>
    <col min="515" max="515" width="6.25" style="69" customWidth="1"/>
    <col min="516" max="516" width="15.625" style="69" bestFit="1" customWidth="1"/>
    <col min="517" max="517" width="14.375" style="69" customWidth="1"/>
    <col min="518" max="518" width="3.375" style="69" customWidth="1"/>
    <col min="519" max="767" width="9" style="69"/>
    <col min="768" max="768" width="2.875" style="69" customWidth="1"/>
    <col min="769" max="769" width="9" style="69"/>
    <col min="770" max="770" width="25.75" style="69" customWidth="1"/>
    <col min="771" max="771" width="6.25" style="69" customWidth="1"/>
    <col min="772" max="772" width="15.625" style="69" bestFit="1" customWidth="1"/>
    <col min="773" max="773" width="14.375" style="69" customWidth="1"/>
    <col min="774" max="774" width="3.375" style="69" customWidth="1"/>
    <col min="775" max="1023" width="9" style="69"/>
    <col min="1024" max="1024" width="2.875" style="69" customWidth="1"/>
    <col min="1025" max="1025" width="9" style="69"/>
    <col min="1026" max="1026" width="25.75" style="69" customWidth="1"/>
    <col min="1027" max="1027" width="6.25" style="69" customWidth="1"/>
    <col min="1028" max="1028" width="15.625" style="69" bestFit="1" customWidth="1"/>
    <col min="1029" max="1029" width="14.375" style="69" customWidth="1"/>
    <col min="1030" max="1030" width="3.375" style="69" customWidth="1"/>
    <col min="1031" max="1279" width="9" style="69"/>
    <col min="1280" max="1280" width="2.875" style="69" customWidth="1"/>
    <col min="1281" max="1281" width="9" style="69"/>
    <col min="1282" max="1282" width="25.75" style="69" customWidth="1"/>
    <col min="1283" max="1283" width="6.25" style="69" customWidth="1"/>
    <col min="1284" max="1284" width="15.625" style="69" bestFit="1" customWidth="1"/>
    <col min="1285" max="1285" width="14.375" style="69" customWidth="1"/>
    <col min="1286" max="1286" width="3.375" style="69" customWidth="1"/>
    <col min="1287" max="1535" width="9" style="69"/>
    <col min="1536" max="1536" width="2.875" style="69" customWidth="1"/>
    <col min="1537" max="1537" width="9" style="69"/>
    <col min="1538" max="1538" width="25.75" style="69" customWidth="1"/>
    <col min="1539" max="1539" width="6.25" style="69" customWidth="1"/>
    <col min="1540" max="1540" width="15.625" style="69" bestFit="1" customWidth="1"/>
    <col min="1541" max="1541" width="14.375" style="69" customWidth="1"/>
    <col min="1542" max="1542" width="3.375" style="69" customWidth="1"/>
    <col min="1543" max="1791" width="9" style="69"/>
    <col min="1792" max="1792" width="2.875" style="69" customWidth="1"/>
    <col min="1793" max="1793" width="9" style="69"/>
    <col min="1794" max="1794" width="25.75" style="69" customWidth="1"/>
    <col min="1795" max="1795" width="6.25" style="69" customWidth="1"/>
    <col min="1796" max="1796" width="15.625" style="69" bestFit="1" customWidth="1"/>
    <col min="1797" max="1797" width="14.375" style="69" customWidth="1"/>
    <col min="1798" max="1798" width="3.375" style="69" customWidth="1"/>
    <col min="1799" max="2047" width="9" style="69"/>
    <col min="2048" max="2048" width="2.875" style="69" customWidth="1"/>
    <col min="2049" max="2049" width="9" style="69"/>
    <col min="2050" max="2050" width="25.75" style="69" customWidth="1"/>
    <col min="2051" max="2051" width="6.25" style="69" customWidth="1"/>
    <col min="2052" max="2052" width="15.625" style="69" bestFit="1" customWidth="1"/>
    <col min="2053" max="2053" width="14.375" style="69" customWidth="1"/>
    <col min="2054" max="2054" width="3.375" style="69" customWidth="1"/>
    <col min="2055" max="2303" width="9" style="69"/>
    <col min="2304" max="2304" width="2.875" style="69" customWidth="1"/>
    <col min="2305" max="2305" width="9" style="69"/>
    <col min="2306" max="2306" width="25.75" style="69" customWidth="1"/>
    <col min="2307" max="2307" width="6.25" style="69" customWidth="1"/>
    <col min="2308" max="2308" width="15.625" style="69" bestFit="1" customWidth="1"/>
    <col min="2309" max="2309" width="14.375" style="69" customWidth="1"/>
    <col min="2310" max="2310" width="3.375" style="69" customWidth="1"/>
    <col min="2311" max="2559" width="9" style="69"/>
    <col min="2560" max="2560" width="2.875" style="69" customWidth="1"/>
    <col min="2561" max="2561" width="9" style="69"/>
    <col min="2562" max="2562" width="25.75" style="69" customWidth="1"/>
    <col min="2563" max="2563" width="6.25" style="69" customWidth="1"/>
    <col min="2564" max="2564" width="15.625" style="69" bestFit="1" customWidth="1"/>
    <col min="2565" max="2565" width="14.375" style="69" customWidth="1"/>
    <col min="2566" max="2566" width="3.375" style="69" customWidth="1"/>
    <col min="2567" max="2815" width="9" style="69"/>
    <col min="2816" max="2816" width="2.875" style="69" customWidth="1"/>
    <col min="2817" max="2817" width="9" style="69"/>
    <col min="2818" max="2818" width="25.75" style="69" customWidth="1"/>
    <col min="2819" max="2819" width="6.25" style="69" customWidth="1"/>
    <col min="2820" max="2820" width="15.625" style="69" bestFit="1" customWidth="1"/>
    <col min="2821" max="2821" width="14.375" style="69" customWidth="1"/>
    <col min="2822" max="2822" width="3.375" style="69" customWidth="1"/>
    <col min="2823" max="3071" width="9" style="69"/>
    <col min="3072" max="3072" width="2.875" style="69" customWidth="1"/>
    <col min="3073" max="3073" width="9" style="69"/>
    <col min="3074" max="3074" width="25.75" style="69" customWidth="1"/>
    <col min="3075" max="3075" width="6.25" style="69" customWidth="1"/>
    <col min="3076" max="3076" width="15.625" style="69" bestFit="1" customWidth="1"/>
    <col min="3077" max="3077" width="14.375" style="69" customWidth="1"/>
    <col min="3078" max="3078" width="3.375" style="69" customWidth="1"/>
    <col min="3079" max="3327" width="9" style="69"/>
    <col min="3328" max="3328" width="2.875" style="69" customWidth="1"/>
    <col min="3329" max="3329" width="9" style="69"/>
    <col min="3330" max="3330" width="25.75" style="69" customWidth="1"/>
    <col min="3331" max="3331" width="6.25" style="69" customWidth="1"/>
    <col min="3332" max="3332" width="15.625" style="69" bestFit="1" customWidth="1"/>
    <col min="3333" max="3333" width="14.375" style="69" customWidth="1"/>
    <col min="3334" max="3334" width="3.375" style="69" customWidth="1"/>
    <col min="3335" max="3583" width="9" style="69"/>
    <col min="3584" max="3584" width="2.875" style="69" customWidth="1"/>
    <col min="3585" max="3585" width="9" style="69"/>
    <col min="3586" max="3586" width="25.75" style="69" customWidth="1"/>
    <col min="3587" max="3587" width="6.25" style="69" customWidth="1"/>
    <col min="3588" max="3588" width="15.625" style="69" bestFit="1" customWidth="1"/>
    <col min="3589" max="3589" width="14.375" style="69" customWidth="1"/>
    <col min="3590" max="3590" width="3.375" style="69" customWidth="1"/>
    <col min="3591" max="3839" width="9" style="69"/>
    <col min="3840" max="3840" width="2.875" style="69" customWidth="1"/>
    <col min="3841" max="3841" width="9" style="69"/>
    <col min="3842" max="3842" width="25.75" style="69" customWidth="1"/>
    <col min="3843" max="3843" width="6.25" style="69" customWidth="1"/>
    <col min="3844" max="3844" width="15.625" style="69" bestFit="1" customWidth="1"/>
    <col min="3845" max="3845" width="14.375" style="69" customWidth="1"/>
    <col min="3846" max="3846" width="3.375" style="69" customWidth="1"/>
    <col min="3847" max="4095" width="9" style="69"/>
    <col min="4096" max="4096" width="2.875" style="69" customWidth="1"/>
    <col min="4097" max="4097" width="9" style="69"/>
    <col min="4098" max="4098" width="25.75" style="69" customWidth="1"/>
    <col min="4099" max="4099" width="6.25" style="69" customWidth="1"/>
    <col min="4100" max="4100" width="15.625" style="69" bestFit="1" customWidth="1"/>
    <col min="4101" max="4101" width="14.375" style="69" customWidth="1"/>
    <col min="4102" max="4102" width="3.375" style="69" customWidth="1"/>
    <col min="4103" max="4351" width="9" style="69"/>
    <col min="4352" max="4352" width="2.875" style="69" customWidth="1"/>
    <col min="4353" max="4353" width="9" style="69"/>
    <col min="4354" max="4354" width="25.75" style="69" customWidth="1"/>
    <col min="4355" max="4355" width="6.25" style="69" customWidth="1"/>
    <col min="4356" max="4356" width="15.625" style="69" bestFit="1" customWidth="1"/>
    <col min="4357" max="4357" width="14.375" style="69" customWidth="1"/>
    <col min="4358" max="4358" width="3.375" style="69" customWidth="1"/>
    <col min="4359" max="4607" width="9" style="69"/>
    <col min="4608" max="4608" width="2.875" style="69" customWidth="1"/>
    <col min="4609" max="4609" width="9" style="69"/>
    <col min="4610" max="4610" width="25.75" style="69" customWidth="1"/>
    <col min="4611" max="4611" width="6.25" style="69" customWidth="1"/>
    <col min="4612" max="4612" width="15.625" style="69" bestFit="1" customWidth="1"/>
    <col min="4613" max="4613" width="14.375" style="69" customWidth="1"/>
    <col min="4614" max="4614" width="3.375" style="69" customWidth="1"/>
    <col min="4615" max="4863" width="9" style="69"/>
    <col min="4864" max="4864" width="2.875" style="69" customWidth="1"/>
    <col min="4865" max="4865" width="9" style="69"/>
    <col min="4866" max="4866" width="25.75" style="69" customWidth="1"/>
    <col min="4867" max="4867" width="6.25" style="69" customWidth="1"/>
    <col min="4868" max="4868" width="15.625" style="69" bestFit="1" customWidth="1"/>
    <col min="4869" max="4869" width="14.375" style="69" customWidth="1"/>
    <col min="4870" max="4870" width="3.375" style="69" customWidth="1"/>
    <col min="4871" max="5119" width="9" style="69"/>
    <col min="5120" max="5120" width="2.875" style="69" customWidth="1"/>
    <col min="5121" max="5121" width="9" style="69"/>
    <col min="5122" max="5122" width="25.75" style="69" customWidth="1"/>
    <col min="5123" max="5123" width="6.25" style="69" customWidth="1"/>
    <col min="5124" max="5124" width="15.625" style="69" bestFit="1" customWidth="1"/>
    <col min="5125" max="5125" width="14.375" style="69" customWidth="1"/>
    <col min="5126" max="5126" width="3.375" style="69" customWidth="1"/>
    <col min="5127" max="5375" width="9" style="69"/>
    <col min="5376" max="5376" width="2.875" style="69" customWidth="1"/>
    <col min="5377" max="5377" width="9" style="69"/>
    <col min="5378" max="5378" width="25.75" style="69" customWidth="1"/>
    <col min="5379" max="5379" width="6.25" style="69" customWidth="1"/>
    <col min="5380" max="5380" width="15.625" style="69" bestFit="1" customWidth="1"/>
    <col min="5381" max="5381" width="14.375" style="69" customWidth="1"/>
    <col min="5382" max="5382" width="3.375" style="69" customWidth="1"/>
    <col min="5383" max="5631" width="9" style="69"/>
    <col min="5632" max="5632" width="2.875" style="69" customWidth="1"/>
    <col min="5633" max="5633" width="9" style="69"/>
    <col min="5634" max="5634" width="25.75" style="69" customWidth="1"/>
    <col min="5635" max="5635" width="6.25" style="69" customWidth="1"/>
    <col min="5636" max="5636" width="15.625" style="69" bestFit="1" customWidth="1"/>
    <col min="5637" max="5637" width="14.375" style="69" customWidth="1"/>
    <col min="5638" max="5638" width="3.375" style="69" customWidth="1"/>
    <col min="5639" max="5887" width="9" style="69"/>
    <col min="5888" max="5888" width="2.875" style="69" customWidth="1"/>
    <col min="5889" max="5889" width="9" style="69"/>
    <col min="5890" max="5890" width="25.75" style="69" customWidth="1"/>
    <col min="5891" max="5891" width="6.25" style="69" customWidth="1"/>
    <col min="5892" max="5892" width="15.625" style="69" bestFit="1" customWidth="1"/>
    <col min="5893" max="5893" width="14.375" style="69" customWidth="1"/>
    <col min="5894" max="5894" width="3.375" style="69" customWidth="1"/>
    <col min="5895" max="6143" width="9" style="69"/>
    <col min="6144" max="6144" width="2.875" style="69" customWidth="1"/>
    <col min="6145" max="6145" width="9" style="69"/>
    <col min="6146" max="6146" width="25.75" style="69" customWidth="1"/>
    <col min="6147" max="6147" width="6.25" style="69" customWidth="1"/>
    <col min="6148" max="6148" width="15.625" style="69" bestFit="1" customWidth="1"/>
    <col min="6149" max="6149" width="14.375" style="69" customWidth="1"/>
    <col min="6150" max="6150" width="3.375" style="69" customWidth="1"/>
    <col min="6151" max="6399" width="9" style="69"/>
    <col min="6400" max="6400" width="2.875" style="69" customWidth="1"/>
    <col min="6401" max="6401" width="9" style="69"/>
    <col min="6402" max="6402" width="25.75" style="69" customWidth="1"/>
    <col min="6403" max="6403" width="6.25" style="69" customWidth="1"/>
    <col min="6404" max="6404" width="15.625" style="69" bestFit="1" customWidth="1"/>
    <col min="6405" max="6405" width="14.375" style="69" customWidth="1"/>
    <col min="6406" max="6406" width="3.375" style="69" customWidth="1"/>
    <col min="6407" max="6655" width="9" style="69"/>
    <col min="6656" max="6656" width="2.875" style="69" customWidth="1"/>
    <col min="6657" max="6657" width="9" style="69"/>
    <col min="6658" max="6658" width="25.75" style="69" customWidth="1"/>
    <col min="6659" max="6659" width="6.25" style="69" customWidth="1"/>
    <col min="6660" max="6660" width="15.625" style="69" bestFit="1" customWidth="1"/>
    <col min="6661" max="6661" width="14.375" style="69" customWidth="1"/>
    <col min="6662" max="6662" width="3.375" style="69" customWidth="1"/>
    <col min="6663" max="6911" width="9" style="69"/>
    <col min="6912" max="6912" width="2.875" style="69" customWidth="1"/>
    <col min="6913" max="6913" width="9" style="69"/>
    <col min="6914" max="6914" width="25.75" style="69" customWidth="1"/>
    <col min="6915" max="6915" width="6.25" style="69" customWidth="1"/>
    <col min="6916" max="6916" width="15.625" style="69" bestFit="1" customWidth="1"/>
    <col min="6917" max="6917" width="14.375" style="69" customWidth="1"/>
    <col min="6918" max="6918" width="3.375" style="69" customWidth="1"/>
    <col min="6919" max="7167" width="9" style="69"/>
    <col min="7168" max="7168" width="2.875" style="69" customWidth="1"/>
    <col min="7169" max="7169" width="9" style="69"/>
    <col min="7170" max="7170" width="25.75" style="69" customWidth="1"/>
    <col min="7171" max="7171" width="6.25" style="69" customWidth="1"/>
    <col min="7172" max="7172" width="15.625" style="69" bestFit="1" customWidth="1"/>
    <col min="7173" max="7173" width="14.375" style="69" customWidth="1"/>
    <col min="7174" max="7174" width="3.375" style="69" customWidth="1"/>
    <col min="7175" max="7423" width="9" style="69"/>
    <col min="7424" max="7424" width="2.875" style="69" customWidth="1"/>
    <col min="7425" max="7425" width="9" style="69"/>
    <col min="7426" max="7426" width="25.75" style="69" customWidth="1"/>
    <col min="7427" max="7427" width="6.25" style="69" customWidth="1"/>
    <col min="7428" max="7428" width="15.625" style="69" bestFit="1" customWidth="1"/>
    <col min="7429" max="7429" width="14.375" style="69" customWidth="1"/>
    <col min="7430" max="7430" width="3.375" style="69" customWidth="1"/>
    <col min="7431" max="7679" width="9" style="69"/>
    <col min="7680" max="7680" width="2.875" style="69" customWidth="1"/>
    <col min="7681" max="7681" width="9" style="69"/>
    <col min="7682" max="7682" width="25.75" style="69" customWidth="1"/>
    <col min="7683" max="7683" width="6.25" style="69" customWidth="1"/>
    <col min="7684" max="7684" width="15.625" style="69" bestFit="1" customWidth="1"/>
    <col min="7685" max="7685" width="14.375" style="69" customWidth="1"/>
    <col min="7686" max="7686" width="3.375" style="69" customWidth="1"/>
    <col min="7687" max="7935" width="9" style="69"/>
    <col min="7936" max="7936" width="2.875" style="69" customWidth="1"/>
    <col min="7937" max="7937" width="9" style="69"/>
    <col min="7938" max="7938" width="25.75" style="69" customWidth="1"/>
    <col min="7939" max="7939" width="6.25" style="69" customWidth="1"/>
    <col min="7940" max="7940" width="15.625" style="69" bestFit="1" customWidth="1"/>
    <col min="7941" max="7941" width="14.375" style="69" customWidth="1"/>
    <col min="7942" max="7942" width="3.375" style="69" customWidth="1"/>
    <col min="7943" max="8191" width="9" style="69"/>
    <col min="8192" max="8192" width="2.875" style="69" customWidth="1"/>
    <col min="8193" max="8193" width="9" style="69"/>
    <col min="8194" max="8194" width="25.75" style="69" customWidth="1"/>
    <col min="8195" max="8195" width="6.25" style="69" customWidth="1"/>
    <col min="8196" max="8196" width="15.625" style="69" bestFit="1" customWidth="1"/>
    <col min="8197" max="8197" width="14.375" style="69" customWidth="1"/>
    <col min="8198" max="8198" width="3.375" style="69" customWidth="1"/>
    <col min="8199" max="8447" width="9" style="69"/>
    <col min="8448" max="8448" width="2.875" style="69" customWidth="1"/>
    <col min="8449" max="8449" width="9" style="69"/>
    <col min="8450" max="8450" width="25.75" style="69" customWidth="1"/>
    <col min="8451" max="8451" width="6.25" style="69" customWidth="1"/>
    <col min="8452" max="8452" width="15.625" style="69" bestFit="1" customWidth="1"/>
    <col min="8453" max="8453" width="14.375" style="69" customWidth="1"/>
    <col min="8454" max="8454" width="3.375" style="69" customWidth="1"/>
    <col min="8455" max="8703" width="9" style="69"/>
    <col min="8704" max="8704" width="2.875" style="69" customWidth="1"/>
    <col min="8705" max="8705" width="9" style="69"/>
    <col min="8706" max="8706" width="25.75" style="69" customWidth="1"/>
    <col min="8707" max="8707" width="6.25" style="69" customWidth="1"/>
    <col min="8708" max="8708" width="15.625" style="69" bestFit="1" customWidth="1"/>
    <col min="8709" max="8709" width="14.375" style="69" customWidth="1"/>
    <col min="8710" max="8710" width="3.375" style="69" customWidth="1"/>
    <col min="8711" max="8959" width="9" style="69"/>
    <col min="8960" max="8960" width="2.875" style="69" customWidth="1"/>
    <col min="8961" max="8961" width="9" style="69"/>
    <col min="8962" max="8962" width="25.75" style="69" customWidth="1"/>
    <col min="8963" max="8963" width="6.25" style="69" customWidth="1"/>
    <col min="8964" max="8964" width="15.625" style="69" bestFit="1" customWidth="1"/>
    <col min="8965" max="8965" width="14.375" style="69" customWidth="1"/>
    <col min="8966" max="8966" width="3.375" style="69" customWidth="1"/>
    <col min="8967" max="9215" width="9" style="69"/>
    <col min="9216" max="9216" width="2.875" style="69" customWidth="1"/>
    <col min="9217" max="9217" width="9" style="69"/>
    <col min="9218" max="9218" width="25.75" style="69" customWidth="1"/>
    <col min="9219" max="9219" width="6.25" style="69" customWidth="1"/>
    <col min="9220" max="9220" width="15.625" style="69" bestFit="1" customWidth="1"/>
    <col min="9221" max="9221" width="14.375" style="69" customWidth="1"/>
    <col min="9222" max="9222" width="3.375" style="69" customWidth="1"/>
    <col min="9223" max="9471" width="9" style="69"/>
    <col min="9472" max="9472" width="2.875" style="69" customWidth="1"/>
    <col min="9473" max="9473" width="9" style="69"/>
    <col min="9474" max="9474" width="25.75" style="69" customWidth="1"/>
    <col min="9475" max="9475" width="6.25" style="69" customWidth="1"/>
    <col min="9476" max="9476" width="15.625" style="69" bestFit="1" customWidth="1"/>
    <col min="9477" max="9477" width="14.375" style="69" customWidth="1"/>
    <col min="9478" max="9478" width="3.375" style="69" customWidth="1"/>
    <col min="9479" max="9727" width="9" style="69"/>
    <col min="9728" max="9728" width="2.875" style="69" customWidth="1"/>
    <col min="9729" max="9729" width="9" style="69"/>
    <col min="9730" max="9730" width="25.75" style="69" customWidth="1"/>
    <col min="9731" max="9731" width="6.25" style="69" customWidth="1"/>
    <col min="9732" max="9732" width="15.625" style="69" bestFit="1" customWidth="1"/>
    <col min="9733" max="9733" width="14.375" style="69" customWidth="1"/>
    <col min="9734" max="9734" width="3.375" style="69" customWidth="1"/>
    <col min="9735" max="9983" width="9" style="69"/>
    <col min="9984" max="9984" width="2.875" style="69" customWidth="1"/>
    <col min="9985" max="9985" width="9" style="69"/>
    <col min="9986" max="9986" width="25.75" style="69" customWidth="1"/>
    <col min="9987" max="9987" width="6.25" style="69" customWidth="1"/>
    <col min="9988" max="9988" width="15.625" style="69" bestFit="1" customWidth="1"/>
    <col min="9989" max="9989" width="14.375" style="69" customWidth="1"/>
    <col min="9990" max="9990" width="3.375" style="69" customWidth="1"/>
    <col min="9991" max="10239" width="9" style="69"/>
    <col min="10240" max="10240" width="2.875" style="69" customWidth="1"/>
    <col min="10241" max="10241" width="9" style="69"/>
    <col min="10242" max="10242" width="25.75" style="69" customWidth="1"/>
    <col min="10243" max="10243" width="6.25" style="69" customWidth="1"/>
    <col min="10244" max="10244" width="15.625" style="69" bestFit="1" customWidth="1"/>
    <col min="10245" max="10245" width="14.375" style="69" customWidth="1"/>
    <col min="10246" max="10246" width="3.375" style="69" customWidth="1"/>
    <col min="10247" max="10495" width="9" style="69"/>
    <col min="10496" max="10496" width="2.875" style="69" customWidth="1"/>
    <col min="10497" max="10497" width="9" style="69"/>
    <col min="10498" max="10498" width="25.75" style="69" customWidth="1"/>
    <col min="10499" max="10499" width="6.25" style="69" customWidth="1"/>
    <col min="10500" max="10500" width="15.625" style="69" bestFit="1" customWidth="1"/>
    <col min="10501" max="10501" width="14.375" style="69" customWidth="1"/>
    <col min="10502" max="10502" width="3.375" style="69" customWidth="1"/>
    <col min="10503" max="10751" width="9" style="69"/>
    <col min="10752" max="10752" width="2.875" style="69" customWidth="1"/>
    <col min="10753" max="10753" width="9" style="69"/>
    <col min="10754" max="10754" width="25.75" style="69" customWidth="1"/>
    <col min="10755" max="10755" width="6.25" style="69" customWidth="1"/>
    <col min="10756" max="10756" width="15.625" style="69" bestFit="1" customWidth="1"/>
    <col min="10757" max="10757" width="14.375" style="69" customWidth="1"/>
    <col min="10758" max="10758" width="3.375" style="69" customWidth="1"/>
    <col min="10759" max="11007" width="9" style="69"/>
    <col min="11008" max="11008" width="2.875" style="69" customWidth="1"/>
    <col min="11009" max="11009" width="9" style="69"/>
    <col min="11010" max="11010" width="25.75" style="69" customWidth="1"/>
    <col min="11011" max="11011" width="6.25" style="69" customWidth="1"/>
    <col min="11012" max="11012" width="15.625" style="69" bestFit="1" customWidth="1"/>
    <col min="11013" max="11013" width="14.375" style="69" customWidth="1"/>
    <col min="11014" max="11014" width="3.375" style="69" customWidth="1"/>
    <col min="11015" max="11263" width="9" style="69"/>
    <col min="11264" max="11264" width="2.875" style="69" customWidth="1"/>
    <col min="11265" max="11265" width="9" style="69"/>
    <col min="11266" max="11266" width="25.75" style="69" customWidth="1"/>
    <col min="11267" max="11267" width="6.25" style="69" customWidth="1"/>
    <col min="11268" max="11268" width="15.625" style="69" bestFit="1" customWidth="1"/>
    <col min="11269" max="11269" width="14.375" style="69" customWidth="1"/>
    <col min="11270" max="11270" width="3.375" style="69" customWidth="1"/>
    <col min="11271" max="11519" width="9" style="69"/>
    <col min="11520" max="11520" width="2.875" style="69" customWidth="1"/>
    <col min="11521" max="11521" width="9" style="69"/>
    <col min="11522" max="11522" width="25.75" style="69" customWidth="1"/>
    <col min="11523" max="11523" width="6.25" style="69" customWidth="1"/>
    <col min="11524" max="11524" width="15.625" style="69" bestFit="1" customWidth="1"/>
    <col min="11525" max="11525" width="14.375" style="69" customWidth="1"/>
    <col min="11526" max="11526" width="3.375" style="69" customWidth="1"/>
    <col min="11527" max="11775" width="9" style="69"/>
    <col min="11776" max="11776" width="2.875" style="69" customWidth="1"/>
    <col min="11777" max="11777" width="9" style="69"/>
    <col min="11778" max="11778" width="25.75" style="69" customWidth="1"/>
    <col min="11779" max="11779" width="6.25" style="69" customWidth="1"/>
    <col min="11780" max="11780" width="15.625" style="69" bestFit="1" customWidth="1"/>
    <col min="11781" max="11781" width="14.375" style="69" customWidth="1"/>
    <col min="11782" max="11782" width="3.375" style="69" customWidth="1"/>
    <col min="11783" max="12031" width="9" style="69"/>
    <col min="12032" max="12032" width="2.875" style="69" customWidth="1"/>
    <col min="12033" max="12033" width="9" style="69"/>
    <col min="12034" max="12034" width="25.75" style="69" customWidth="1"/>
    <col min="12035" max="12035" width="6.25" style="69" customWidth="1"/>
    <col min="12036" max="12036" width="15.625" style="69" bestFit="1" customWidth="1"/>
    <col min="12037" max="12037" width="14.375" style="69" customWidth="1"/>
    <col min="12038" max="12038" width="3.375" style="69" customWidth="1"/>
    <col min="12039" max="12287" width="9" style="69"/>
    <col min="12288" max="12288" width="2.875" style="69" customWidth="1"/>
    <col min="12289" max="12289" width="9" style="69"/>
    <col min="12290" max="12290" width="25.75" style="69" customWidth="1"/>
    <col min="12291" max="12291" width="6.25" style="69" customWidth="1"/>
    <col min="12292" max="12292" width="15.625" style="69" bestFit="1" customWidth="1"/>
    <col min="12293" max="12293" width="14.375" style="69" customWidth="1"/>
    <col min="12294" max="12294" width="3.375" style="69" customWidth="1"/>
    <col min="12295" max="12543" width="9" style="69"/>
    <col min="12544" max="12544" width="2.875" style="69" customWidth="1"/>
    <col min="12545" max="12545" width="9" style="69"/>
    <col min="12546" max="12546" width="25.75" style="69" customWidth="1"/>
    <col min="12547" max="12547" width="6.25" style="69" customWidth="1"/>
    <col min="12548" max="12548" width="15.625" style="69" bestFit="1" customWidth="1"/>
    <col min="12549" max="12549" width="14.375" style="69" customWidth="1"/>
    <col min="12550" max="12550" width="3.375" style="69" customWidth="1"/>
    <col min="12551" max="12799" width="9" style="69"/>
    <col min="12800" max="12800" width="2.875" style="69" customWidth="1"/>
    <col min="12801" max="12801" width="9" style="69"/>
    <col min="12802" max="12802" width="25.75" style="69" customWidth="1"/>
    <col min="12803" max="12803" width="6.25" style="69" customWidth="1"/>
    <col min="12804" max="12804" width="15.625" style="69" bestFit="1" customWidth="1"/>
    <col min="12805" max="12805" width="14.375" style="69" customWidth="1"/>
    <col min="12806" max="12806" width="3.375" style="69" customWidth="1"/>
    <col min="12807" max="13055" width="9" style="69"/>
    <col min="13056" max="13056" width="2.875" style="69" customWidth="1"/>
    <col min="13057" max="13057" width="9" style="69"/>
    <col min="13058" max="13058" width="25.75" style="69" customWidth="1"/>
    <col min="13059" max="13059" width="6.25" style="69" customWidth="1"/>
    <col min="13060" max="13060" width="15.625" style="69" bestFit="1" customWidth="1"/>
    <col min="13061" max="13061" width="14.375" style="69" customWidth="1"/>
    <col min="13062" max="13062" width="3.375" style="69" customWidth="1"/>
    <col min="13063" max="13311" width="9" style="69"/>
    <col min="13312" max="13312" width="2.875" style="69" customWidth="1"/>
    <col min="13313" max="13313" width="9" style="69"/>
    <col min="13314" max="13314" width="25.75" style="69" customWidth="1"/>
    <col min="13315" max="13315" width="6.25" style="69" customWidth="1"/>
    <col min="13316" max="13316" width="15.625" style="69" bestFit="1" customWidth="1"/>
    <col min="13317" max="13317" width="14.375" style="69" customWidth="1"/>
    <col min="13318" max="13318" width="3.375" style="69" customWidth="1"/>
    <col min="13319" max="13567" width="9" style="69"/>
    <col min="13568" max="13568" width="2.875" style="69" customWidth="1"/>
    <col min="13569" max="13569" width="9" style="69"/>
    <col min="13570" max="13570" width="25.75" style="69" customWidth="1"/>
    <col min="13571" max="13571" width="6.25" style="69" customWidth="1"/>
    <col min="13572" max="13572" width="15.625" style="69" bestFit="1" customWidth="1"/>
    <col min="13573" max="13573" width="14.375" style="69" customWidth="1"/>
    <col min="13574" max="13574" width="3.375" style="69" customWidth="1"/>
    <col min="13575" max="13823" width="9" style="69"/>
    <col min="13824" max="13824" width="2.875" style="69" customWidth="1"/>
    <col min="13825" max="13825" width="9" style="69"/>
    <col min="13826" max="13826" width="25.75" style="69" customWidth="1"/>
    <col min="13827" max="13827" width="6.25" style="69" customWidth="1"/>
    <col min="13828" max="13828" width="15.625" style="69" bestFit="1" customWidth="1"/>
    <col min="13829" max="13829" width="14.375" style="69" customWidth="1"/>
    <col min="13830" max="13830" width="3.375" style="69" customWidth="1"/>
    <col min="13831" max="14079" width="9" style="69"/>
    <col min="14080" max="14080" width="2.875" style="69" customWidth="1"/>
    <col min="14081" max="14081" width="9" style="69"/>
    <col min="14082" max="14082" width="25.75" style="69" customWidth="1"/>
    <col min="14083" max="14083" width="6.25" style="69" customWidth="1"/>
    <col min="14084" max="14084" width="15.625" style="69" bestFit="1" customWidth="1"/>
    <col min="14085" max="14085" width="14.375" style="69" customWidth="1"/>
    <col min="14086" max="14086" width="3.375" style="69" customWidth="1"/>
    <col min="14087" max="14335" width="9" style="69"/>
    <col min="14336" max="14336" width="2.875" style="69" customWidth="1"/>
    <col min="14337" max="14337" width="9" style="69"/>
    <col min="14338" max="14338" width="25.75" style="69" customWidth="1"/>
    <col min="14339" max="14339" width="6.25" style="69" customWidth="1"/>
    <col min="14340" max="14340" width="15.625" style="69" bestFit="1" customWidth="1"/>
    <col min="14341" max="14341" width="14.375" style="69" customWidth="1"/>
    <col min="14342" max="14342" width="3.375" style="69" customWidth="1"/>
    <col min="14343" max="14591" width="9" style="69"/>
    <col min="14592" max="14592" width="2.875" style="69" customWidth="1"/>
    <col min="14593" max="14593" width="9" style="69"/>
    <col min="14594" max="14594" width="25.75" style="69" customWidth="1"/>
    <col min="14595" max="14595" width="6.25" style="69" customWidth="1"/>
    <col min="14596" max="14596" width="15.625" style="69" bestFit="1" customWidth="1"/>
    <col min="14597" max="14597" width="14.375" style="69" customWidth="1"/>
    <col min="14598" max="14598" width="3.375" style="69" customWidth="1"/>
    <col min="14599" max="14847" width="9" style="69"/>
    <col min="14848" max="14848" width="2.875" style="69" customWidth="1"/>
    <col min="14849" max="14849" width="9" style="69"/>
    <col min="14850" max="14850" width="25.75" style="69" customWidth="1"/>
    <col min="14851" max="14851" width="6.25" style="69" customWidth="1"/>
    <col min="14852" max="14852" width="15.625" style="69" bestFit="1" customWidth="1"/>
    <col min="14853" max="14853" width="14.375" style="69" customWidth="1"/>
    <col min="14854" max="14854" width="3.375" style="69" customWidth="1"/>
    <col min="14855" max="15103" width="9" style="69"/>
    <col min="15104" max="15104" width="2.875" style="69" customWidth="1"/>
    <col min="15105" max="15105" width="9" style="69"/>
    <col min="15106" max="15106" width="25.75" style="69" customWidth="1"/>
    <col min="15107" max="15107" width="6.25" style="69" customWidth="1"/>
    <col min="15108" max="15108" width="15.625" style="69" bestFit="1" customWidth="1"/>
    <col min="15109" max="15109" width="14.375" style="69" customWidth="1"/>
    <col min="15110" max="15110" width="3.375" style="69" customWidth="1"/>
    <col min="15111" max="15359" width="9" style="69"/>
    <col min="15360" max="15360" width="2.875" style="69" customWidth="1"/>
    <col min="15361" max="15361" width="9" style="69"/>
    <col min="15362" max="15362" width="25.75" style="69" customWidth="1"/>
    <col min="15363" max="15363" width="6.25" style="69" customWidth="1"/>
    <col min="15364" max="15364" width="15.625" style="69" bestFit="1" customWidth="1"/>
    <col min="15365" max="15365" width="14.375" style="69" customWidth="1"/>
    <col min="15366" max="15366" width="3.375" style="69" customWidth="1"/>
    <col min="15367" max="15615" width="9" style="69"/>
    <col min="15616" max="15616" width="2.875" style="69" customWidth="1"/>
    <col min="15617" max="15617" width="9" style="69"/>
    <col min="15618" max="15618" width="25.75" style="69" customWidth="1"/>
    <col min="15619" max="15619" width="6.25" style="69" customWidth="1"/>
    <col min="15620" max="15620" width="15.625" style="69" bestFit="1" customWidth="1"/>
    <col min="15621" max="15621" width="14.375" style="69" customWidth="1"/>
    <col min="15622" max="15622" width="3.375" style="69" customWidth="1"/>
    <col min="15623" max="15871" width="9" style="69"/>
    <col min="15872" max="15872" width="2.875" style="69" customWidth="1"/>
    <col min="15873" max="15873" width="9" style="69"/>
    <col min="15874" max="15874" width="25.75" style="69" customWidth="1"/>
    <col min="15875" max="15875" width="6.25" style="69" customWidth="1"/>
    <col min="15876" max="15876" width="15.625" style="69" bestFit="1" customWidth="1"/>
    <col min="15877" max="15877" width="14.375" style="69" customWidth="1"/>
    <col min="15878" max="15878" width="3.375" style="69" customWidth="1"/>
    <col min="15879" max="16127" width="9" style="69"/>
    <col min="16128" max="16128" width="2.875" style="69" customWidth="1"/>
    <col min="16129" max="16129" width="9" style="69"/>
    <col min="16130" max="16130" width="25.75" style="69" customWidth="1"/>
    <col min="16131" max="16131" width="6.25" style="69" customWidth="1"/>
    <col min="16132" max="16132" width="15.625" style="69" bestFit="1" customWidth="1"/>
    <col min="16133" max="16133" width="14.375" style="69" customWidth="1"/>
    <col min="16134" max="16134" width="3.375" style="69" customWidth="1"/>
    <col min="16135" max="16384" width="9" style="69"/>
  </cols>
  <sheetData>
    <row r="1" spans="1:9" ht="24" customHeight="1">
      <c r="A1" s="130" t="s">
        <v>294</v>
      </c>
    </row>
    <row r="2" spans="1:9" ht="24" customHeight="1">
      <c r="A2" s="130" t="s">
        <v>534</v>
      </c>
    </row>
    <row r="3" spans="1:9" ht="15.75" thickBot="1">
      <c r="A3" s="385"/>
    </row>
    <row r="4" spans="1:9" ht="15.75" thickTop="1">
      <c r="A4" s="445"/>
      <c r="B4" s="445"/>
      <c r="C4" s="445"/>
      <c r="D4" s="490" t="s">
        <v>155</v>
      </c>
      <c r="E4" s="491"/>
      <c r="F4" s="492"/>
      <c r="G4" s="490" t="s">
        <v>2</v>
      </c>
      <c r="H4" s="491"/>
      <c r="I4" s="492"/>
    </row>
    <row r="5" spans="1:9">
      <c r="A5" s="445"/>
      <c r="B5" s="445"/>
      <c r="C5" s="445"/>
      <c r="D5" s="493"/>
      <c r="E5" s="494"/>
      <c r="F5" s="495"/>
      <c r="G5" s="493"/>
      <c r="H5" s="494"/>
      <c r="I5" s="495"/>
    </row>
    <row r="6" spans="1:9" s="144" customFormat="1" ht="33">
      <c r="A6" s="446"/>
      <c r="B6" s="446"/>
      <c r="C6" s="446"/>
      <c r="D6" s="136" t="s">
        <v>236</v>
      </c>
      <c r="E6" s="141" t="s">
        <v>137</v>
      </c>
      <c r="F6" s="142" t="s">
        <v>235</v>
      </c>
      <c r="G6" s="143" t="s">
        <v>4</v>
      </c>
      <c r="H6" s="141" t="s">
        <v>137</v>
      </c>
      <c r="I6" s="142" t="s">
        <v>141</v>
      </c>
    </row>
    <row r="7" spans="1:9" ht="15.75" thickBot="1">
      <c r="A7" s="445"/>
      <c r="B7" s="445"/>
      <c r="C7" s="445"/>
      <c r="D7" s="131" t="s">
        <v>22</v>
      </c>
      <c r="E7" s="132" t="s">
        <v>139</v>
      </c>
      <c r="F7" s="133" t="s">
        <v>140</v>
      </c>
      <c r="G7" s="134" t="s">
        <v>151</v>
      </c>
      <c r="H7" s="135" t="s">
        <v>152</v>
      </c>
      <c r="I7" s="133" t="s">
        <v>153</v>
      </c>
    </row>
    <row r="8" spans="1:9" ht="15.75" thickTop="1">
      <c r="A8" s="386" t="s">
        <v>295</v>
      </c>
      <c r="B8" s="387"/>
      <c r="C8" s="388">
        <v>1</v>
      </c>
      <c r="D8" s="389">
        <f t="shared" ref="D8:H8" si="0">SUM(D9:D29)</f>
        <v>0</v>
      </c>
      <c r="E8" s="411">
        <f t="shared" si="0"/>
        <v>0</v>
      </c>
      <c r="F8" s="418">
        <f>IFERROR(E8/D8,0)</f>
        <v>0</v>
      </c>
      <c r="G8" s="411">
        <f t="shared" si="0"/>
        <v>0</v>
      </c>
      <c r="H8" s="411">
        <f t="shared" si="0"/>
        <v>0</v>
      </c>
      <c r="I8" s="424">
        <f>IFERROR(H8/G8,0)</f>
        <v>0</v>
      </c>
    </row>
    <row r="9" spans="1:9" outlineLevel="1">
      <c r="A9" s="390" t="s">
        <v>296</v>
      </c>
      <c r="B9" s="391"/>
      <c r="C9" s="392">
        <v>2</v>
      </c>
      <c r="D9" s="393"/>
      <c r="E9" s="412"/>
      <c r="F9" s="419">
        <f t="shared" ref="F9:F72" si="1">IFERROR(E9/D9,0)</f>
        <v>0</v>
      </c>
      <c r="G9" s="412"/>
      <c r="H9" s="412"/>
      <c r="I9" s="425">
        <f t="shared" ref="I9:I72" si="2">IFERROR(H9/G9,0)</f>
        <v>0</v>
      </c>
    </row>
    <row r="10" spans="1:9" outlineLevel="1">
      <c r="A10" s="390" t="s">
        <v>297</v>
      </c>
      <c r="B10" s="391"/>
      <c r="C10" s="392">
        <v>3</v>
      </c>
      <c r="D10" s="393"/>
      <c r="E10" s="412"/>
      <c r="F10" s="419">
        <f t="shared" si="1"/>
        <v>0</v>
      </c>
      <c r="G10" s="412"/>
      <c r="H10" s="412"/>
      <c r="I10" s="425">
        <f t="shared" si="2"/>
        <v>0</v>
      </c>
    </row>
    <row r="11" spans="1:9" outlineLevel="1">
      <c r="A11" s="390" t="s">
        <v>221</v>
      </c>
      <c r="B11" s="391"/>
      <c r="C11" s="392">
        <v>4</v>
      </c>
      <c r="D11" s="393"/>
      <c r="E11" s="412"/>
      <c r="F11" s="419">
        <f t="shared" si="1"/>
        <v>0</v>
      </c>
      <c r="G11" s="412"/>
      <c r="H11" s="412"/>
      <c r="I11" s="425">
        <f t="shared" si="2"/>
        <v>0</v>
      </c>
    </row>
    <row r="12" spans="1:9" outlineLevel="1">
      <c r="A12" s="390" t="s">
        <v>222</v>
      </c>
      <c r="B12" s="391"/>
      <c r="C12" s="392">
        <v>5</v>
      </c>
      <c r="D12" s="393"/>
      <c r="E12" s="412"/>
      <c r="F12" s="419">
        <f t="shared" si="1"/>
        <v>0</v>
      </c>
      <c r="G12" s="412"/>
      <c r="H12" s="412"/>
      <c r="I12" s="425">
        <f t="shared" si="2"/>
        <v>0</v>
      </c>
    </row>
    <row r="13" spans="1:9" outlineLevel="1">
      <c r="A13" s="390" t="s">
        <v>298</v>
      </c>
      <c r="B13" s="391"/>
      <c r="C13" s="392">
        <v>6</v>
      </c>
      <c r="D13" s="393"/>
      <c r="E13" s="412"/>
      <c r="F13" s="419">
        <f t="shared" si="1"/>
        <v>0</v>
      </c>
      <c r="G13" s="412"/>
      <c r="H13" s="412"/>
      <c r="I13" s="425">
        <f t="shared" si="2"/>
        <v>0</v>
      </c>
    </row>
    <row r="14" spans="1:9" outlineLevel="1">
      <c r="A14" s="390" t="s">
        <v>223</v>
      </c>
      <c r="B14" s="391"/>
      <c r="C14" s="392">
        <v>7</v>
      </c>
      <c r="D14" s="393"/>
      <c r="E14" s="412"/>
      <c r="F14" s="419">
        <f t="shared" si="1"/>
        <v>0</v>
      </c>
      <c r="G14" s="412"/>
      <c r="H14" s="412"/>
      <c r="I14" s="425">
        <f t="shared" si="2"/>
        <v>0</v>
      </c>
    </row>
    <row r="15" spans="1:9" outlineLevel="1">
      <c r="A15" s="390" t="s">
        <v>224</v>
      </c>
      <c r="B15" s="391"/>
      <c r="C15" s="392">
        <v>8</v>
      </c>
      <c r="D15" s="393"/>
      <c r="E15" s="412"/>
      <c r="F15" s="419">
        <f t="shared" si="1"/>
        <v>0</v>
      </c>
      <c r="G15" s="412"/>
      <c r="H15" s="412"/>
      <c r="I15" s="425">
        <f t="shared" si="2"/>
        <v>0</v>
      </c>
    </row>
    <row r="16" spans="1:9" outlineLevel="1">
      <c r="A16" s="390" t="s">
        <v>299</v>
      </c>
      <c r="B16" s="391"/>
      <c r="C16" s="392">
        <v>9</v>
      </c>
      <c r="D16" s="393"/>
      <c r="E16" s="412"/>
      <c r="F16" s="419">
        <f t="shared" si="1"/>
        <v>0</v>
      </c>
      <c r="G16" s="412"/>
      <c r="H16" s="412"/>
      <c r="I16" s="425">
        <f t="shared" si="2"/>
        <v>0</v>
      </c>
    </row>
    <row r="17" spans="1:9" outlineLevel="1">
      <c r="A17" s="390" t="s">
        <v>225</v>
      </c>
      <c r="B17" s="391"/>
      <c r="C17" s="392">
        <v>10</v>
      </c>
      <c r="D17" s="393"/>
      <c r="E17" s="412"/>
      <c r="F17" s="419">
        <f t="shared" si="1"/>
        <v>0</v>
      </c>
      <c r="G17" s="412"/>
      <c r="H17" s="412"/>
      <c r="I17" s="425">
        <f t="shared" si="2"/>
        <v>0</v>
      </c>
    </row>
    <row r="18" spans="1:9" outlineLevel="1">
      <c r="A18" s="390" t="s">
        <v>226</v>
      </c>
      <c r="B18" s="391"/>
      <c r="C18" s="392">
        <v>11</v>
      </c>
      <c r="D18" s="393"/>
      <c r="E18" s="412"/>
      <c r="F18" s="419">
        <f t="shared" si="1"/>
        <v>0</v>
      </c>
      <c r="G18" s="412"/>
      <c r="H18" s="412"/>
      <c r="I18" s="425">
        <f t="shared" si="2"/>
        <v>0</v>
      </c>
    </row>
    <row r="19" spans="1:9" outlineLevel="1">
      <c r="A19" s="390" t="s">
        <v>227</v>
      </c>
      <c r="B19" s="391"/>
      <c r="C19" s="392">
        <v>12</v>
      </c>
      <c r="D19" s="393"/>
      <c r="E19" s="412"/>
      <c r="F19" s="419">
        <f t="shared" si="1"/>
        <v>0</v>
      </c>
      <c r="G19" s="412"/>
      <c r="H19" s="412"/>
      <c r="I19" s="425">
        <f t="shared" si="2"/>
        <v>0</v>
      </c>
    </row>
    <row r="20" spans="1:9" outlineLevel="1">
      <c r="A20" s="390" t="s">
        <v>300</v>
      </c>
      <c r="B20" s="391"/>
      <c r="C20" s="392">
        <v>13</v>
      </c>
      <c r="D20" s="393"/>
      <c r="E20" s="412"/>
      <c r="F20" s="419">
        <f t="shared" si="1"/>
        <v>0</v>
      </c>
      <c r="G20" s="412"/>
      <c r="H20" s="412"/>
      <c r="I20" s="425">
        <f t="shared" si="2"/>
        <v>0</v>
      </c>
    </row>
    <row r="21" spans="1:9" outlineLevel="1">
      <c r="A21" s="390" t="s">
        <v>301</v>
      </c>
      <c r="B21" s="391"/>
      <c r="C21" s="392">
        <v>14</v>
      </c>
      <c r="D21" s="393"/>
      <c r="E21" s="412"/>
      <c r="F21" s="419">
        <f t="shared" si="1"/>
        <v>0</v>
      </c>
      <c r="G21" s="412"/>
      <c r="H21" s="412"/>
      <c r="I21" s="425">
        <f t="shared" si="2"/>
        <v>0</v>
      </c>
    </row>
    <row r="22" spans="1:9" outlineLevel="1">
      <c r="A22" s="390" t="s">
        <v>228</v>
      </c>
      <c r="B22" s="391"/>
      <c r="C22" s="392">
        <v>15</v>
      </c>
      <c r="D22" s="393"/>
      <c r="E22" s="412"/>
      <c r="F22" s="419">
        <f t="shared" si="1"/>
        <v>0</v>
      </c>
      <c r="G22" s="412"/>
      <c r="H22" s="412"/>
      <c r="I22" s="425">
        <f t="shared" si="2"/>
        <v>0</v>
      </c>
    </row>
    <row r="23" spans="1:9" outlineLevel="1">
      <c r="A23" s="390" t="s">
        <v>229</v>
      </c>
      <c r="B23" s="391"/>
      <c r="C23" s="392">
        <v>16</v>
      </c>
      <c r="D23" s="393"/>
      <c r="E23" s="412"/>
      <c r="F23" s="419">
        <f t="shared" si="1"/>
        <v>0</v>
      </c>
      <c r="G23" s="412"/>
      <c r="H23" s="412"/>
      <c r="I23" s="425">
        <f t="shared" si="2"/>
        <v>0</v>
      </c>
    </row>
    <row r="24" spans="1:9" outlineLevel="1">
      <c r="A24" s="390" t="s">
        <v>230</v>
      </c>
      <c r="B24" s="391"/>
      <c r="C24" s="392">
        <v>17</v>
      </c>
      <c r="D24" s="393"/>
      <c r="E24" s="412"/>
      <c r="F24" s="419">
        <f t="shared" si="1"/>
        <v>0</v>
      </c>
      <c r="G24" s="412"/>
      <c r="H24" s="412"/>
      <c r="I24" s="425">
        <f t="shared" si="2"/>
        <v>0</v>
      </c>
    </row>
    <row r="25" spans="1:9" outlineLevel="1">
      <c r="A25" s="390" t="s">
        <v>231</v>
      </c>
      <c r="B25" s="391"/>
      <c r="C25" s="392">
        <v>18</v>
      </c>
      <c r="D25" s="393"/>
      <c r="E25" s="412"/>
      <c r="F25" s="419">
        <f t="shared" si="1"/>
        <v>0</v>
      </c>
      <c r="G25" s="412"/>
      <c r="H25" s="412"/>
      <c r="I25" s="425">
        <f t="shared" si="2"/>
        <v>0</v>
      </c>
    </row>
    <row r="26" spans="1:9" outlineLevel="1">
      <c r="A26" s="390" t="s">
        <v>232</v>
      </c>
      <c r="B26" s="391"/>
      <c r="C26" s="392">
        <v>19</v>
      </c>
      <c r="D26" s="393"/>
      <c r="E26" s="412"/>
      <c r="F26" s="419">
        <f t="shared" si="1"/>
        <v>0</v>
      </c>
      <c r="G26" s="412"/>
      <c r="H26" s="412"/>
      <c r="I26" s="425">
        <f t="shared" si="2"/>
        <v>0</v>
      </c>
    </row>
    <row r="27" spans="1:9" outlineLevel="1">
      <c r="A27" s="390" t="s">
        <v>302</v>
      </c>
      <c r="B27" s="391"/>
      <c r="C27" s="392">
        <v>20</v>
      </c>
      <c r="D27" s="393"/>
      <c r="E27" s="412"/>
      <c r="F27" s="419">
        <f t="shared" si="1"/>
        <v>0</v>
      </c>
      <c r="G27" s="412"/>
      <c r="H27" s="412"/>
      <c r="I27" s="425">
        <f t="shared" si="2"/>
        <v>0</v>
      </c>
    </row>
    <row r="28" spans="1:9" outlineLevel="1">
      <c r="A28" s="390" t="s">
        <v>303</v>
      </c>
      <c r="B28" s="391"/>
      <c r="C28" s="392">
        <v>21</v>
      </c>
      <c r="D28" s="393"/>
      <c r="E28" s="412"/>
      <c r="F28" s="419">
        <f t="shared" si="1"/>
        <v>0</v>
      </c>
      <c r="G28" s="412"/>
      <c r="H28" s="412"/>
      <c r="I28" s="425">
        <f t="shared" si="2"/>
        <v>0</v>
      </c>
    </row>
    <row r="29" spans="1:9" outlineLevel="1">
      <c r="A29" s="390" t="s">
        <v>304</v>
      </c>
      <c r="B29" s="391"/>
      <c r="C29" s="392">
        <v>22</v>
      </c>
      <c r="D29" s="393"/>
      <c r="E29" s="412"/>
      <c r="F29" s="419">
        <f t="shared" si="1"/>
        <v>0</v>
      </c>
      <c r="G29" s="412"/>
      <c r="H29" s="412"/>
      <c r="I29" s="425">
        <f t="shared" si="2"/>
        <v>0</v>
      </c>
    </row>
    <row r="30" spans="1:9">
      <c r="A30" s="394" t="s">
        <v>233</v>
      </c>
      <c r="B30" s="395"/>
      <c r="C30" s="396">
        <v>23</v>
      </c>
      <c r="D30" s="397">
        <f t="shared" ref="D30:H30" si="3">SUM(D31:D33)</f>
        <v>0</v>
      </c>
      <c r="E30" s="413">
        <f t="shared" si="3"/>
        <v>0</v>
      </c>
      <c r="F30" s="420">
        <f t="shared" si="1"/>
        <v>0</v>
      </c>
      <c r="G30" s="413">
        <f t="shared" si="3"/>
        <v>0</v>
      </c>
      <c r="H30" s="413">
        <f t="shared" si="3"/>
        <v>0</v>
      </c>
      <c r="I30" s="426">
        <f t="shared" si="2"/>
        <v>0</v>
      </c>
    </row>
    <row r="31" spans="1:9" outlineLevel="1">
      <c r="A31" s="114" t="s">
        <v>305</v>
      </c>
      <c r="B31" s="398"/>
      <c r="C31" s="399">
        <v>24</v>
      </c>
      <c r="D31" s="400"/>
      <c r="E31" s="414"/>
      <c r="F31" s="421">
        <f t="shared" si="1"/>
        <v>0</v>
      </c>
      <c r="G31" s="414"/>
      <c r="H31" s="414"/>
      <c r="I31" s="427">
        <f t="shared" si="2"/>
        <v>0</v>
      </c>
    </row>
    <row r="32" spans="1:9" outlineLevel="1">
      <c r="A32" s="114" t="s">
        <v>306</v>
      </c>
      <c r="B32" s="398"/>
      <c r="C32" s="399">
        <v>25</v>
      </c>
      <c r="D32" s="400"/>
      <c r="E32" s="414"/>
      <c r="F32" s="421">
        <f t="shared" si="1"/>
        <v>0</v>
      </c>
      <c r="G32" s="414"/>
      <c r="H32" s="414"/>
      <c r="I32" s="427">
        <f t="shared" si="2"/>
        <v>0</v>
      </c>
    </row>
    <row r="33" spans="1:9" outlineLevel="1">
      <c r="A33" s="114" t="s">
        <v>307</v>
      </c>
      <c r="B33" s="398"/>
      <c r="C33" s="399">
        <v>26</v>
      </c>
      <c r="D33" s="400"/>
      <c r="E33" s="414"/>
      <c r="F33" s="421">
        <f t="shared" si="1"/>
        <v>0</v>
      </c>
      <c r="G33" s="414"/>
      <c r="H33" s="414"/>
      <c r="I33" s="427">
        <f t="shared" si="2"/>
        <v>0</v>
      </c>
    </row>
    <row r="34" spans="1:9">
      <c r="A34" s="394" t="s">
        <v>308</v>
      </c>
      <c r="B34" s="395"/>
      <c r="C34" s="396">
        <v>27</v>
      </c>
      <c r="D34" s="397">
        <f>SUM(D35:D259)</f>
        <v>0</v>
      </c>
      <c r="E34" s="413">
        <f t="shared" ref="E34:H34" si="4">SUM(E35:E259)</f>
        <v>0</v>
      </c>
      <c r="F34" s="420">
        <f t="shared" si="1"/>
        <v>0</v>
      </c>
      <c r="G34" s="413">
        <f t="shared" si="4"/>
        <v>0</v>
      </c>
      <c r="H34" s="413">
        <f t="shared" si="4"/>
        <v>0</v>
      </c>
      <c r="I34" s="426">
        <f t="shared" si="2"/>
        <v>0</v>
      </c>
    </row>
    <row r="35" spans="1:9" outlineLevel="1">
      <c r="A35" s="401" t="s">
        <v>309</v>
      </c>
      <c r="B35" s="398"/>
      <c r="C35" s="399">
        <v>28</v>
      </c>
      <c r="D35" s="402"/>
      <c r="E35" s="415"/>
      <c r="F35" s="420">
        <f t="shared" si="1"/>
        <v>0</v>
      </c>
      <c r="G35" s="415"/>
      <c r="H35" s="415"/>
      <c r="I35" s="426">
        <f t="shared" si="2"/>
        <v>0</v>
      </c>
    </row>
    <row r="36" spans="1:9" outlineLevel="1">
      <c r="A36" s="401" t="s">
        <v>310</v>
      </c>
      <c r="B36" s="398"/>
      <c r="C36" s="399">
        <v>29</v>
      </c>
      <c r="D36" s="402"/>
      <c r="E36" s="415"/>
      <c r="F36" s="420">
        <f t="shared" si="1"/>
        <v>0</v>
      </c>
      <c r="G36" s="415"/>
      <c r="H36" s="415"/>
      <c r="I36" s="426">
        <f t="shared" si="2"/>
        <v>0</v>
      </c>
    </row>
    <row r="37" spans="1:9" outlineLevel="1">
      <c r="A37" s="401" t="s">
        <v>311</v>
      </c>
      <c r="B37" s="398"/>
      <c r="C37" s="399">
        <v>30</v>
      </c>
      <c r="D37" s="402"/>
      <c r="E37" s="415"/>
      <c r="F37" s="420">
        <f t="shared" si="1"/>
        <v>0</v>
      </c>
      <c r="G37" s="415"/>
      <c r="H37" s="415"/>
      <c r="I37" s="426">
        <f t="shared" si="2"/>
        <v>0</v>
      </c>
    </row>
    <row r="38" spans="1:9" outlineLevel="1">
      <c r="A38" s="401" t="s">
        <v>312</v>
      </c>
      <c r="B38" s="398"/>
      <c r="C38" s="399">
        <v>31</v>
      </c>
      <c r="D38" s="402"/>
      <c r="E38" s="415"/>
      <c r="F38" s="420">
        <f t="shared" si="1"/>
        <v>0</v>
      </c>
      <c r="G38" s="415"/>
      <c r="H38" s="415"/>
      <c r="I38" s="426">
        <f t="shared" si="2"/>
        <v>0</v>
      </c>
    </row>
    <row r="39" spans="1:9" outlineLevel="1">
      <c r="A39" s="401" t="s">
        <v>313</v>
      </c>
      <c r="B39" s="398"/>
      <c r="C39" s="399">
        <v>32</v>
      </c>
      <c r="D39" s="402"/>
      <c r="E39" s="415"/>
      <c r="F39" s="420">
        <f t="shared" si="1"/>
        <v>0</v>
      </c>
      <c r="G39" s="415"/>
      <c r="H39" s="415"/>
      <c r="I39" s="426">
        <f t="shared" si="2"/>
        <v>0</v>
      </c>
    </row>
    <row r="40" spans="1:9" outlineLevel="1">
      <c r="A40" s="401" t="s">
        <v>314</v>
      </c>
      <c r="B40" s="398"/>
      <c r="C40" s="399">
        <v>33</v>
      </c>
      <c r="D40" s="402"/>
      <c r="E40" s="415"/>
      <c r="F40" s="420">
        <f t="shared" si="1"/>
        <v>0</v>
      </c>
      <c r="G40" s="415"/>
      <c r="H40" s="415"/>
      <c r="I40" s="426">
        <f t="shared" si="2"/>
        <v>0</v>
      </c>
    </row>
    <row r="41" spans="1:9" outlineLevel="1">
      <c r="A41" s="401" t="s">
        <v>315</v>
      </c>
      <c r="B41" s="398"/>
      <c r="C41" s="399">
        <v>34</v>
      </c>
      <c r="D41" s="402"/>
      <c r="E41" s="415"/>
      <c r="F41" s="420">
        <f t="shared" si="1"/>
        <v>0</v>
      </c>
      <c r="G41" s="415"/>
      <c r="H41" s="415"/>
      <c r="I41" s="426">
        <f t="shared" si="2"/>
        <v>0</v>
      </c>
    </row>
    <row r="42" spans="1:9" outlineLevel="1">
      <c r="A42" s="401" t="s">
        <v>316</v>
      </c>
      <c r="B42" s="398"/>
      <c r="C42" s="399">
        <v>35</v>
      </c>
      <c r="D42" s="402"/>
      <c r="E42" s="415"/>
      <c r="F42" s="420">
        <f t="shared" si="1"/>
        <v>0</v>
      </c>
      <c r="G42" s="415"/>
      <c r="H42" s="415"/>
      <c r="I42" s="426">
        <f t="shared" si="2"/>
        <v>0</v>
      </c>
    </row>
    <row r="43" spans="1:9" outlineLevel="1">
      <c r="A43" s="401" t="s">
        <v>317</v>
      </c>
      <c r="B43" s="398"/>
      <c r="C43" s="399">
        <v>36</v>
      </c>
      <c r="D43" s="402"/>
      <c r="E43" s="415"/>
      <c r="F43" s="420">
        <f t="shared" si="1"/>
        <v>0</v>
      </c>
      <c r="G43" s="415"/>
      <c r="H43" s="415"/>
      <c r="I43" s="426">
        <f t="shared" si="2"/>
        <v>0</v>
      </c>
    </row>
    <row r="44" spans="1:9" outlineLevel="1">
      <c r="A44" s="401" t="s">
        <v>318</v>
      </c>
      <c r="B44" s="398"/>
      <c r="C44" s="399">
        <v>37</v>
      </c>
      <c r="D44" s="402"/>
      <c r="E44" s="415"/>
      <c r="F44" s="420">
        <f t="shared" si="1"/>
        <v>0</v>
      </c>
      <c r="G44" s="415"/>
      <c r="H44" s="415"/>
      <c r="I44" s="426">
        <f t="shared" si="2"/>
        <v>0</v>
      </c>
    </row>
    <row r="45" spans="1:9" outlineLevel="1">
      <c r="A45" s="401" t="s">
        <v>319</v>
      </c>
      <c r="B45" s="398"/>
      <c r="C45" s="399">
        <v>38</v>
      </c>
      <c r="D45" s="402"/>
      <c r="E45" s="415"/>
      <c r="F45" s="420">
        <f t="shared" si="1"/>
        <v>0</v>
      </c>
      <c r="G45" s="415"/>
      <c r="H45" s="415"/>
      <c r="I45" s="426">
        <f t="shared" si="2"/>
        <v>0</v>
      </c>
    </row>
    <row r="46" spans="1:9" outlineLevel="1">
      <c r="A46" s="401" t="s">
        <v>320</v>
      </c>
      <c r="B46" s="398"/>
      <c r="C46" s="399">
        <v>39</v>
      </c>
      <c r="D46" s="402"/>
      <c r="E46" s="415"/>
      <c r="F46" s="420">
        <f t="shared" si="1"/>
        <v>0</v>
      </c>
      <c r="G46" s="415"/>
      <c r="H46" s="415"/>
      <c r="I46" s="426">
        <f t="shared" si="2"/>
        <v>0</v>
      </c>
    </row>
    <row r="47" spans="1:9" outlineLevel="1">
      <c r="A47" s="401" t="s">
        <v>321</v>
      </c>
      <c r="B47" s="398"/>
      <c r="C47" s="399">
        <v>40</v>
      </c>
      <c r="D47" s="402"/>
      <c r="E47" s="415"/>
      <c r="F47" s="420">
        <f t="shared" si="1"/>
        <v>0</v>
      </c>
      <c r="G47" s="415"/>
      <c r="H47" s="415"/>
      <c r="I47" s="426">
        <f t="shared" si="2"/>
        <v>0</v>
      </c>
    </row>
    <row r="48" spans="1:9" outlineLevel="1">
      <c r="A48" s="401" t="s">
        <v>322</v>
      </c>
      <c r="B48" s="398"/>
      <c r="C48" s="399">
        <v>41</v>
      </c>
      <c r="D48" s="402"/>
      <c r="E48" s="415"/>
      <c r="F48" s="420">
        <f t="shared" si="1"/>
        <v>0</v>
      </c>
      <c r="G48" s="415"/>
      <c r="H48" s="415"/>
      <c r="I48" s="426">
        <f t="shared" si="2"/>
        <v>0</v>
      </c>
    </row>
    <row r="49" spans="1:9" outlineLevel="1">
      <c r="A49" s="401" t="s">
        <v>323</v>
      </c>
      <c r="B49" s="398"/>
      <c r="C49" s="399">
        <v>42</v>
      </c>
      <c r="D49" s="402"/>
      <c r="E49" s="415"/>
      <c r="F49" s="420">
        <f t="shared" si="1"/>
        <v>0</v>
      </c>
      <c r="G49" s="415"/>
      <c r="H49" s="415"/>
      <c r="I49" s="426">
        <f t="shared" si="2"/>
        <v>0</v>
      </c>
    </row>
    <row r="50" spans="1:9" outlineLevel="1">
      <c r="A50" s="401" t="s">
        <v>324</v>
      </c>
      <c r="B50" s="398"/>
      <c r="C50" s="399">
        <v>43</v>
      </c>
      <c r="D50" s="402"/>
      <c r="E50" s="415"/>
      <c r="F50" s="420">
        <f t="shared" si="1"/>
        <v>0</v>
      </c>
      <c r="G50" s="415"/>
      <c r="H50" s="415"/>
      <c r="I50" s="426">
        <f t="shared" si="2"/>
        <v>0</v>
      </c>
    </row>
    <row r="51" spans="1:9" outlineLevel="1">
      <c r="A51" s="401" t="s">
        <v>325</v>
      </c>
      <c r="B51" s="398"/>
      <c r="C51" s="399">
        <v>44</v>
      </c>
      <c r="D51" s="402"/>
      <c r="E51" s="415"/>
      <c r="F51" s="420">
        <f t="shared" si="1"/>
        <v>0</v>
      </c>
      <c r="G51" s="415"/>
      <c r="H51" s="415"/>
      <c r="I51" s="426">
        <f t="shared" si="2"/>
        <v>0</v>
      </c>
    </row>
    <row r="52" spans="1:9" outlineLevel="1">
      <c r="A52" s="401" t="s">
        <v>326</v>
      </c>
      <c r="B52" s="398"/>
      <c r="C52" s="399">
        <v>45</v>
      </c>
      <c r="D52" s="402"/>
      <c r="E52" s="415"/>
      <c r="F52" s="420">
        <f t="shared" si="1"/>
        <v>0</v>
      </c>
      <c r="G52" s="415"/>
      <c r="H52" s="415"/>
      <c r="I52" s="426">
        <f t="shared" si="2"/>
        <v>0</v>
      </c>
    </row>
    <row r="53" spans="1:9" outlineLevel="1">
      <c r="A53" s="401" t="s">
        <v>327</v>
      </c>
      <c r="B53" s="398"/>
      <c r="C53" s="399">
        <v>46</v>
      </c>
      <c r="D53" s="402"/>
      <c r="E53" s="415"/>
      <c r="F53" s="420">
        <f t="shared" si="1"/>
        <v>0</v>
      </c>
      <c r="G53" s="415"/>
      <c r="H53" s="415"/>
      <c r="I53" s="426">
        <f t="shared" si="2"/>
        <v>0</v>
      </c>
    </row>
    <row r="54" spans="1:9" outlineLevel="1">
      <c r="A54" s="401" t="s">
        <v>328</v>
      </c>
      <c r="B54" s="398"/>
      <c r="C54" s="399">
        <v>47</v>
      </c>
      <c r="D54" s="402"/>
      <c r="E54" s="415"/>
      <c r="F54" s="420">
        <f t="shared" si="1"/>
        <v>0</v>
      </c>
      <c r="G54" s="415"/>
      <c r="H54" s="415"/>
      <c r="I54" s="426">
        <f t="shared" si="2"/>
        <v>0</v>
      </c>
    </row>
    <row r="55" spans="1:9" outlineLevel="1">
      <c r="A55" s="401" t="s">
        <v>329</v>
      </c>
      <c r="B55" s="398"/>
      <c r="C55" s="399">
        <v>48</v>
      </c>
      <c r="D55" s="402"/>
      <c r="E55" s="415"/>
      <c r="F55" s="420">
        <f t="shared" si="1"/>
        <v>0</v>
      </c>
      <c r="G55" s="415"/>
      <c r="H55" s="415"/>
      <c r="I55" s="426">
        <f t="shared" si="2"/>
        <v>0</v>
      </c>
    </row>
    <row r="56" spans="1:9" outlineLevel="1">
      <c r="A56" s="401" t="s">
        <v>330</v>
      </c>
      <c r="B56" s="398"/>
      <c r="C56" s="399">
        <v>49</v>
      </c>
      <c r="D56" s="402"/>
      <c r="E56" s="415"/>
      <c r="F56" s="420">
        <f t="shared" si="1"/>
        <v>0</v>
      </c>
      <c r="G56" s="415"/>
      <c r="H56" s="415"/>
      <c r="I56" s="426">
        <f t="shared" si="2"/>
        <v>0</v>
      </c>
    </row>
    <row r="57" spans="1:9" outlineLevel="1">
      <c r="A57" s="401" t="s">
        <v>331</v>
      </c>
      <c r="B57" s="398"/>
      <c r="C57" s="399">
        <v>50</v>
      </c>
      <c r="D57" s="402"/>
      <c r="E57" s="415"/>
      <c r="F57" s="420">
        <f t="shared" si="1"/>
        <v>0</v>
      </c>
      <c r="G57" s="415"/>
      <c r="H57" s="415"/>
      <c r="I57" s="426">
        <f t="shared" si="2"/>
        <v>0</v>
      </c>
    </row>
    <row r="58" spans="1:9" outlineLevel="1">
      <c r="A58" s="401" t="s">
        <v>332</v>
      </c>
      <c r="B58" s="398"/>
      <c r="C58" s="399">
        <v>51</v>
      </c>
      <c r="D58" s="402"/>
      <c r="E58" s="415"/>
      <c r="F58" s="420">
        <f t="shared" si="1"/>
        <v>0</v>
      </c>
      <c r="G58" s="415"/>
      <c r="H58" s="415"/>
      <c r="I58" s="426">
        <f t="shared" si="2"/>
        <v>0</v>
      </c>
    </row>
    <row r="59" spans="1:9" outlineLevel="1">
      <c r="A59" s="401" t="s">
        <v>333</v>
      </c>
      <c r="B59" s="398"/>
      <c r="C59" s="399">
        <v>52</v>
      </c>
      <c r="D59" s="402"/>
      <c r="E59" s="415"/>
      <c r="F59" s="420">
        <f t="shared" si="1"/>
        <v>0</v>
      </c>
      <c r="G59" s="415"/>
      <c r="H59" s="415"/>
      <c r="I59" s="426">
        <f t="shared" si="2"/>
        <v>0</v>
      </c>
    </row>
    <row r="60" spans="1:9" outlineLevel="1">
      <c r="A60" s="401" t="s">
        <v>334</v>
      </c>
      <c r="B60" s="398"/>
      <c r="C60" s="399">
        <v>53</v>
      </c>
      <c r="D60" s="402"/>
      <c r="E60" s="415"/>
      <c r="F60" s="420">
        <f t="shared" si="1"/>
        <v>0</v>
      </c>
      <c r="G60" s="415"/>
      <c r="H60" s="415"/>
      <c r="I60" s="426">
        <f t="shared" si="2"/>
        <v>0</v>
      </c>
    </row>
    <row r="61" spans="1:9" outlineLevel="1">
      <c r="A61" s="401" t="s">
        <v>335</v>
      </c>
      <c r="B61" s="398"/>
      <c r="C61" s="399">
        <v>54</v>
      </c>
      <c r="D61" s="402"/>
      <c r="E61" s="415"/>
      <c r="F61" s="420">
        <f t="shared" si="1"/>
        <v>0</v>
      </c>
      <c r="G61" s="415"/>
      <c r="H61" s="415"/>
      <c r="I61" s="426">
        <f t="shared" si="2"/>
        <v>0</v>
      </c>
    </row>
    <row r="62" spans="1:9" outlineLevel="1">
      <c r="A62" s="401" t="s">
        <v>336</v>
      </c>
      <c r="B62" s="398"/>
      <c r="C62" s="399">
        <v>55</v>
      </c>
      <c r="D62" s="402"/>
      <c r="E62" s="415"/>
      <c r="F62" s="420">
        <f t="shared" si="1"/>
        <v>0</v>
      </c>
      <c r="G62" s="415"/>
      <c r="H62" s="415"/>
      <c r="I62" s="426">
        <f t="shared" si="2"/>
        <v>0</v>
      </c>
    </row>
    <row r="63" spans="1:9" outlineLevel="1">
      <c r="A63" s="401" t="s">
        <v>337</v>
      </c>
      <c r="B63" s="398"/>
      <c r="C63" s="399">
        <v>56</v>
      </c>
      <c r="D63" s="402"/>
      <c r="E63" s="415"/>
      <c r="F63" s="420">
        <f t="shared" si="1"/>
        <v>0</v>
      </c>
      <c r="G63" s="415"/>
      <c r="H63" s="415"/>
      <c r="I63" s="426">
        <f t="shared" si="2"/>
        <v>0</v>
      </c>
    </row>
    <row r="64" spans="1:9" outlineLevel="1">
      <c r="A64" s="401" t="s">
        <v>338</v>
      </c>
      <c r="B64" s="398"/>
      <c r="C64" s="399">
        <v>57</v>
      </c>
      <c r="D64" s="402"/>
      <c r="E64" s="415"/>
      <c r="F64" s="420">
        <f t="shared" si="1"/>
        <v>0</v>
      </c>
      <c r="G64" s="415"/>
      <c r="H64" s="415"/>
      <c r="I64" s="426">
        <f t="shared" si="2"/>
        <v>0</v>
      </c>
    </row>
    <row r="65" spans="1:9" outlineLevel="1">
      <c r="A65" s="401" t="s">
        <v>339</v>
      </c>
      <c r="B65" s="398"/>
      <c r="C65" s="399">
        <v>58</v>
      </c>
      <c r="D65" s="402"/>
      <c r="E65" s="415"/>
      <c r="F65" s="420">
        <f t="shared" si="1"/>
        <v>0</v>
      </c>
      <c r="G65" s="415"/>
      <c r="H65" s="415"/>
      <c r="I65" s="426">
        <f t="shared" si="2"/>
        <v>0</v>
      </c>
    </row>
    <row r="66" spans="1:9" outlineLevel="1">
      <c r="A66" s="401" t="s">
        <v>340</v>
      </c>
      <c r="B66" s="398"/>
      <c r="C66" s="399">
        <v>59</v>
      </c>
      <c r="D66" s="402"/>
      <c r="E66" s="415"/>
      <c r="F66" s="420">
        <f t="shared" si="1"/>
        <v>0</v>
      </c>
      <c r="G66" s="415"/>
      <c r="H66" s="415"/>
      <c r="I66" s="426">
        <f t="shared" si="2"/>
        <v>0</v>
      </c>
    </row>
    <row r="67" spans="1:9" outlineLevel="1">
      <c r="A67" s="401" t="s">
        <v>341</v>
      </c>
      <c r="B67" s="398"/>
      <c r="C67" s="399">
        <v>60</v>
      </c>
      <c r="D67" s="402"/>
      <c r="E67" s="415"/>
      <c r="F67" s="420">
        <f t="shared" si="1"/>
        <v>0</v>
      </c>
      <c r="G67" s="415"/>
      <c r="H67" s="415"/>
      <c r="I67" s="426">
        <f t="shared" si="2"/>
        <v>0</v>
      </c>
    </row>
    <row r="68" spans="1:9" outlineLevel="1">
      <c r="A68" s="401" t="s">
        <v>342</v>
      </c>
      <c r="B68" s="398"/>
      <c r="C68" s="399">
        <v>61</v>
      </c>
      <c r="D68" s="402"/>
      <c r="E68" s="415"/>
      <c r="F68" s="420">
        <f t="shared" si="1"/>
        <v>0</v>
      </c>
      <c r="G68" s="415"/>
      <c r="H68" s="415"/>
      <c r="I68" s="426">
        <f t="shared" si="2"/>
        <v>0</v>
      </c>
    </row>
    <row r="69" spans="1:9" outlineLevel="1">
      <c r="A69" s="401" t="s">
        <v>343</v>
      </c>
      <c r="B69" s="398"/>
      <c r="C69" s="399">
        <v>62</v>
      </c>
      <c r="D69" s="402"/>
      <c r="E69" s="415"/>
      <c r="F69" s="420">
        <f t="shared" si="1"/>
        <v>0</v>
      </c>
      <c r="G69" s="415"/>
      <c r="H69" s="415"/>
      <c r="I69" s="426">
        <f t="shared" si="2"/>
        <v>0</v>
      </c>
    </row>
    <row r="70" spans="1:9" outlineLevel="1">
      <c r="A70" s="401" t="s">
        <v>344</v>
      </c>
      <c r="B70" s="398"/>
      <c r="C70" s="399">
        <v>63</v>
      </c>
      <c r="D70" s="402"/>
      <c r="E70" s="415"/>
      <c r="F70" s="420">
        <f t="shared" si="1"/>
        <v>0</v>
      </c>
      <c r="G70" s="415"/>
      <c r="H70" s="415"/>
      <c r="I70" s="426">
        <f t="shared" si="2"/>
        <v>0</v>
      </c>
    </row>
    <row r="71" spans="1:9" outlineLevel="1">
      <c r="A71" s="401" t="s">
        <v>345</v>
      </c>
      <c r="B71" s="398"/>
      <c r="C71" s="399">
        <v>64</v>
      </c>
      <c r="D71" s="402"/>
      <c r="E71" s="415"/>
      <c r="F71" s="420">
        <f t="shared" si="1"/>
        <v>0</v>
      </c>
      <c r="G71" s="415"/>
      <c r="H71" s="415"/>
      <c r="I71" s="426">
        <f t="shared" si="2"/>
        <v>0</v>
      </c>
    </row>
    <row r="72" spans="1:9" outlineLevel="1">
      <c r="A72" s="401" t="s">
        <v>346</v>
      </c>
      <c r="B72" s="398"/>
      <c r="C72" s="399">
        <v>65</v>
      </c>
      <c r="D72" s="402"/>
      <c r="E72" s="415"/>
      <c r="F72" s="420">
        <f t="shared" si="1"/>
        <v>0</v>
      </c>
      <c r="G72" s="415"/>
      <c r="H72" s="415"/>
      <c r="I72" s="426">
        <f t="shared" si="2"/>
        <v>0</v>
      </c>
    </row>
    <row r="73" spans="1:9" outlineLevel="1">
      <c r="A73" s="401" t="s">
        <v>347</v>
      </c>
      <c r="B73" s="398"/>
      <c r="C73" s="399">
        <v>66</v>
      </c>
      <c r="D73" s="402"/>
      <c r="E73" s="415"/>
      <c r="F73" s="420">
        <f t="shared" ref="F73:F136" si="5">IFERROR(E73/D73,0)</f>
        <v>0</v>
      </c>
      <c r="G73" s="415"/>
      <c r="H73" s="415"/>
      <c r="I73" s="426">
        <f t="shared" ref="I73:I136" si="6">IFERROR(H73/G73,0)</f>
        <v>0</v>
      </c>
    </row>
    <row r="74" spans="1:9" outlineLevel="1">
      <c r="A74" s="401" t="s">
        <v>348</v>
      </c>
      <c r="B74" s="398"/>
      <c r="C74" s="399">
        <v>67</v>
      </c>
      <c r="D74" s="402"/>
      <c r="E74" s="415"/>
      <c r="F74" s="420">
        <f t="shared" si="5"/>
        <v>0</v>
      </c>
      <c r="G74" s="415"/>
      <c r="H74" s="415"/>
      <c r="I74" s="426">
        <f t="shared" si="6"/>
        <v>0</v>
      </c>
    </row>
    <row r="75" spans="1:9" outlineLevel="1">
      <c r="A75" s="401" t="s">
        <v>349</v>
      </c>
      <c r="B75" s="398"/>
      <c r="C75" s="399">
        <v>68</v>
      </c>
      <c r="D75" s="402"/>
      <c r="E75" s="415"/>
      <c r="F75" s="420">
        <f t="shared" si="5"/>
        <v>0</v>
      </c>
      <c r="G75" s="415"/>
      <c r="H75" s="415"/>
      <c r="I75" s="426">
        <f t="shared" si="6"/>
        <v>0</v>
      </c>
    </row>
    <row r="76" spans="1:9" outlineLevel="1">
      <c r="A76" s="401" t="s">
        <v>350</v>
      </c>
      <c r="B76" s="398"/>
      <c r="C76" s="399">
        <v>69</v>
      </c>
      <c r="D76" s="402"/>
      <c r="E76" s="415"/>
      <c r="F76" s="420">
        <f t="shared" si="5"/>
        <v>0</v>
      </c>
      <c r="G76" s="415"/>
      <c r="H76" s="415"/>
      <c r="I76" s="426">
        <f t="shared" si="6"/>
        <v>0</v>
      </c>
    </row>
    <row r="77" spans="1:9" outlineLevel="1">
      <c r="A77" s="401" t="s">
        <v>351</v>
      </c>
      <c r="B77" s="398"/>
      <c r="C77" s="399">
        <v>70</v>
      </c>
      <c r="D77" s="402"/>
      <c r="E77" s="415"/>
      <c r="F77" s="420">
        <f t="shared" si="5"/>
        <v>0</v>
      </c>
      <c r="G77" s="415"/>
      <c r="H77" s="415"/>
      <c r="I77" s="426">
        <f t="shared" si="6"/>
        <v>0</v>
      </c>
    </row>
    <row r="78" spans="1:9" outlineLevel="1">
      <c r="A78" s="401" t="s">
        <v>352</v>
      </c>
      <c r="B78" s="398"/>
      <c r="C78" s="399">
        <v>71</v>
      </c>
      <c r="D78" s="402"/>
      <c r="E78" s="415"/>
      <c r="F78" s="420">
        <f t="shared" si="5"/>
        <v>0</v>
      </c>
      <c r="G78" s="415"/>
      <c r="H78" s="415"/>
      <c r="I78" s="426">
        <f t="shared" si="6"/>
        <v>0</v>
      </c>
    </row>
    <row r="79" spans="1:9" outlineLevel="1">
      <c r="A79" s="401" t="s">
        <v>353</v>
      </c>
      <c r="B79" s="398"/>
      <c r="C79" s="399">
        <v>72</v>
      </c>
      <c r="D79" s="402"/>
      <c r="E79" s="415"/>
      <c r="F79" s="420">
        <f t="shared" si="5"/>
        <v>0</v>
      </c>
      <c r="G79" s="415"/>
      <c r="H79" s="415"/>
      <c r="I79" s="426">
        <f t="shared" si="6"/>
        <v>0</v>
      </c>
    </row>
    <row r="80" spans="1:9" outlineLevel="1">
      <c r="A80" s="401" t="s">
        <v>354</v>
      </c>
      <c r="B80" s="398"/>
      <c r="C80" s="399">
        <v>73</v>
      </c>
      <c r="D80" s="402"/>
      <c r="E80" s="415"/>
      <c r="F80" s="420">
        <f t="shared" si="5"/>
        <v>0</v>
      </c>
      <c r="G80" s="415"/>
      <c r="H80" s="415"/>
      <c r="I80" s="426">
        <f t="shared" si="6"/>
        <v>0</v>
      </c>
    </row>
    <row r="81" spans="1:9" outlineLevel="1">
      <c r="A81" s="401" t="s">
        <v>355</v>
      </c>
      <c r="B81" s="398"/>
      <c r="C81" s="399">
        <v>74</v>
      </c>
      <c r="D81" s="402"/>
      <c r="E81" s="415"/>
      <c r="F81" s="420">
        <f t="shared" si="5"/>
        <v>0</v>
      </c>
      <c r="G81" s="415"/>
      <c r="H81" s="415"/>
      <c r="I81" s="426">
        <f t="shared" si="6"/>
        <v>0</v>
      </c>
    </row>
    <row r="82" spans="1:9" outlineLevel="1">
      <c r="A82" s="401" t="s">
        <v>356</v>
      </c>
      <c r="B82" s="398"/>
      <c r="C82" s="399">
        <v>75</v>
      </c>
      <c r="D82" s="402"/>
      <c r="E82" s="415"/>
      <c r="F82" s="420">
        <f t="shared" si="5"/>
        <v>0</v>
      </c>
      <c r="G82" s="415"/>
      <c r="H82" s="415"/>
      <c r="I82" s="426">
        <f t="shared" si="6"/>
        <v>0</v>
      </c>
    </row>
    <row r="83" spans="1:9" outlineLevel="1">
      <c r="A83" s="401" t="s">
        <v>357</v>
      </c>
      <c r="B83" s="398"/>
      <c r="C83" s="399">
        <v>76</v>
      </c>
      <c r="D83" s="402"/>
      <c r="E83" s="415"/>
      <c r="F83" s="420">
        <f t="shared" si="5"/>
        <v>0</v>
      </c>
      <c r="G83" s="415"/>
      <c r="H83" s="415"/>
      <c r="I83" s="426">
        <f t="shared" si="6"/>
        <v>0</v>
      </c>
    </row>
    <row r="84" spans="1:9" outlineLevel="1">
      <c r="A84" s="401" t="s">
        <v>358</v>
      </c>
      <c r="B84" s="398"/>
      <c r="C84" s="399">
        <v>77</v>
      </c>
      <c r="D84" s="402"/>
      <c r="E84" s="415"/>
      <c r="F84" s="420">
        <f t="shared" si="5"/>
        <v>0</v>
      </c>
      <c r="G84" s="415"/>
      <c r="H84" s="415"/>
      <c r="I84" s="426">
        <f t="shared" si="6"/>
        <v>0</v>
      </c>
    </row>
    <row r="85" spans="1:9" outlineLevel="1">
      <c r="A85" s="401" t="s">
        <v>359</v>
      </c>
      <c r="B85" s="398"/>
      <c r="C85" s="399">
        <v>78</v>
      </c>
      <c r="D85" s="402"/>
      <c r="E85" s="415"/>
      <c r="F85" s="420">
        <f t="shared" si="5"/>
        <v>0</v>
      </c>
      <c r="G85" s="415"/>
      <c r="H85" s="415"/>
      <c r="I85" s="426">
        <f t="shared" si="6"/>
        <v>0</v>
      </c>
    </row>
    <row r="86" spans="1:9" outlineLevel="1">
      <c r="A86" s="401" t="s">
        <v>360</v>
      </c>
      <c r="B86" s="398"/>
      <c r="C86" s="399">
        <v>79</v>
      </c>
      <c r="D86" s="402"/>
      <c r="E86" s="415"/>
      <c r="F86" s="420">
        <f t="shared" si="5"/>
        <v>0</v>
      </c>
      <c r="G86" s="415"/>
      <c r="H86" s="415"/>
      <c r="I86" s="426">
        <f t="shared" si="6"/>
        <v>0</v>
      </c>
    </row>
    <row r="87" spans="1:9" outlineLevel="1">
      <c r="A87" s="401" t="s">
        <v>361</v>
      </c>
      <c r="B87" s="398"/>
      <c r="C87" s="399">
        <v>80</v>
      </c>
      <c r="D87" s="402"/>
      <c r="E87" s="415"/>
      <c r="F87" s="420">
        <f t="shared" si="5"/>
        <v>0</v>
      </c>
      <c r="G87" s="415"/>
      <c r="H87" s="415"/>
      <c r="I87" s="426">
        <f t="shared" si="6"/>
        <v>0</v>
      </c>
    </row>
    <row r="88" spans="1:9" outlineLevel="1">
      <c r="A88" s="401" t="s">
        <v>362</v>
      </c>
      <c r="B88" s="398"/>
      <c r="C88" s="399">
        <v>81</v>
      </c>
      <c r="D88" s="402"/>
      <c r="E88" s="415"/>
      <c r="F88" s="420">
        <f t="shared" si="5"/>
        <v>0</v>
      </c>
      <c r="G88" s="415"/>
      <c r="H88" s="415"/>
      <c r="I88" s="426">
        <f t="shared" si="6"/>
        <v>0</v>
      </c>
    </row>
    <row r="89" spans="1:9" outlineLevel="1">
      <c r="A89" s="401" t="s">
        <v>363</v>
      </c>
      <c r="B89" s="398"/>
      <c r="C89" s="399">
        <v>82</v>
      </c>
      <c r="D89" s="402"/>
      <c r="E89" s="415"/>
      <c r="F89" s="420">
        <f t="shared" si="5"/>
        <v>0</v>
      </c>
      <c r="G89" s="415"/>
      <c r="H89" s="415"/>
      <c r="I89" s="426">
        <f t="shared" si="6"/>
        <v>0</v>
      </c>
    </row>
    <row r="90" spans="1:9" outlineLevel="1">
      <c r="A90" s="401" t="s">
        <v>364</v>
      </c>
      <c r="B90" s="398"/>
      <c r="C90" s="399">
        <v>83</v>
      </c>
      <c r="D90" s="402"/>
      <c r="E90" s="415"/>
      <c r="F90" s="420">
        <f t="shared" si="5"/>
        <v>0</v>
      </c>
      <c r="G90" s="415"/>
      <c r="H90" s="415"/>
      <c r="I90" s="426">
        <f t="shared" si="6"/>
        <v>0</v>
      </c>
    </row>
    <row r="91" spans="1:9" outlineLevel="1">
      <c r="A91" s="401" t="s">
        <v>365</v>
      </c>
      <c r="B91" s="398"/>
      <c r="C91" s="399">
        <v>84</v>
      </c>
      <c r="D91" s="402"/>
      <c r="E91" s="415"/>
      <c r="F91" s="420">
        <f t="shared" si="5"/>
        <v>0</v>
      </c>
      <c r="G91" s="415"/>
      <c r="H91" s="415"/>
      <c r="I91" s="426">
        <f t="shared" si="6"/>
        <v>0</v>
      </c>
    </row>
    <row r="92" spans="1:9" outlineLevel="1">
      <c r="A92" s="401" t="s">
        <v>366</v>
      </c>
      <c r="B92" s="398"/>
      <c r="C92" s="399">
        <v>85</v>
      </c>
      <c r="D92" s="402"/>
      <c r="E92" s="415"/>
      <c r="F92" s="420">
        <f t="shared" si="5"/>
        <v>0</v>
      </c>
      <c r="G92" s="415"/>
      <c r="H92" s="415"/>
      <c r="I92" s="426">
        <f t="shared" si="6"/>
        <v>0</v>
      </c>
    </row>
    <row r="93" spans="1:9" outlineLevel="1">
      <c r="A93" s="401" t="s">
        <v>367</v>
      </c>
      <c r="B93" s="398"/>
      <c r="C93" s="399">
        <v>86</v>
      </c>
      <c r="D93" s="402"/>
      <c r="E93" s="415"/>
      <c r="F93" s="420">
        <f t="shared" si="5"/>
        <v>0</v>
      </c>
      <c r="G93" s="415"/>
      <c r="H93" s="415"/>
      <c r="I93" s="426">
        <f t="shared" si="6"/>
        <v>0</v>
      </c>
    </row>
    <row r="94" spans="1:9" outlineLevel="1">
      <c r="A94" s="401" t="s">
        <v>368</v>
      </c>
      <c r="B94" s="398"/>
      <c r="C94" s="399">
        <v>87</v>
      </c>
      <c r="D94" s="402"/>
      <c r="E94" s="415"/>
      <c r="F94" s="420">
        <f t="shared" si="5"/>
        <v>0</v>
      </c>
      <c r="G94" s="415"/>
      <c r="H94" s="415"/>
      <c r="I94" s="426">
        <f t="shared" si="6"/>
        <v>0</v>
      </c>
    </row>
    <row r="95" spans="1:9" outlineLevel="1">
      <c r="A95" s="401" t="s">
        <v>369</v>
      </c>
      <c r="B95" s="398"/>
      <c r="C95" s="399">
        <v>88</v>
      </c>
      <c r="D95" s="402"/>
      <c r="E95" s="415"/>
      <c r="F95" s="420">
        <f t="shared" si="5"/>
        <v>0</v>
      </c>
      <c r="G95" s="415"/>
      <c r="H95" s="415"/>
      <c r="I95" s="426">
        <f t="shared" si="6"/>
        <v>0</v>
      </c>
    </row>
    <row r="96" spans="1:9" outlineLevel="1">
      <c r="A96" s="401" t="s">
        <v>370</v>
      </c>
      <c r="B96" s="398"/>
      <c r="C96" s="399">
        <v>89</v>
      </c>
      <c r="D96" s="402"/>
      <c r="E96" s="415"/>
      <c r="F96" s="420">
        <f t="shared" si="5"/>
        <v>0</v>
      </c>
      <c r="G96" s="415"/>
      <c r="H96" s="415"/>
      <c r="I96" s="426">
        <f t="shared" si="6"/>
        <v>0</v>
      </c>
    </row>
    <row r="97" spans="1:9" outlineLevel="1">
      <c r="A97" s="401" t="s">
        <v>371</v>
      </c>
      <c r="B97" s="398"/>
      <c r="C97" s="399">
        <v>90</v>
      </c>
      <c r="D97" s="402"/>
      <c r="E97" s="415"/>
      <c r="F97" s="420">
        <f t="shared" si="5"/>
        <v>0</v>
      </c>
      <c r="G97" s="415"/>
      <c r="H97" s="415"/>
      <c r="I97" s="426">
        <f t="shared" si="6"/>
        <v>0</v>
      </c>
    </row>
    <row r="98" spans="1:9" outlineLevel="1">
      <c r="A98" s="401" t="s">
        <v>372</v>
      </c>
      <c r="B98" s="398"/>
      <c r="C98" s="399">
        <v>91</v>
      </c>
      <c r="D98" s="402"/>
      <c r="E98" s="415"/>
      <c r="F98" s="420">
        <f t="shared" si="5"/>
        <v>0</v>
      </c>
      <c r="G98" s="415"/>
      <c r="H98" s="415"/>
      <c r="I98" s="426">
        <f t="shared" si="6"/>
        <v>0</v>
      </c>
    </row>
    <row r="99" spans="1:9" outlineLevel="1">
      <c r="A99" s="401" t="s">
        <v>373</v>
      </c>
      <c r="B99" s="398"/>
      <c r="C99" s="399">
        <v>92</v>
      </c>
      <c r="D99" s="402"/>
      <c r="E99" s="415"/>
      <c r="F99" s="420">
        <f t="shared" si="5"/>
        <v>0</v>
      </c>
      <c r="G99" s="415"/>
      <c r="H99" s="415"/>
      <c r="I99" s="426">
        <f t="shared" si="6"/>
        <v>0</v>
      </c>
    </row>
    <row r="100" spans="1:9" outlineLevel="1">
      <c r="A100" s="401" t="s">
        <v>374</v>
      </c>
      <c r="B100" s="398"/>
      <c r="C100" s="399">
        <v>93</v>
      </c>
      <c r="D100" s="402"/>
      <c r="E100" s="415"/>
      <c r="F100" s="420">
        <f t="shared" si="5"/>
        <v>0</v>
      </c>
      <c r="G100" s="415"/>
      <c r="H100" s="415"/>
      <c r="I100" s="426">
        <f t="shared" si="6"/>
        <v>0</v>
      </c>
    </row>
    <row r="101" spans="1:9" outlineLevel="1">
      <c r="A101" s="401" t="s">
        <v>375</v>
      </c>
      <c r="B101" s="398"/>
      <c r="C101" s="399">
        <v>94</v>
      </c>
      <c r="D101" s="402"/>
      <c r="E101" s="415"/>
      <c r="F101" s="420">
        <f t="shared" si="5"/>
        <v>0</v>
      </c>
      <c r="G101" s="415"/>
      <c r="H101" s="415"/>
      <c r="I101" s="426">
        <f t="shared" si="6"/>
        <v>0</v>
      </c>
    </row>
    <row r="102" spans="1:9" outlineLevel="1">
      <c r="A102" s="401" t="s">
        <v>376</v>
      </c>
      <c r="B102" s="398"/>
      <c r="C102" s="399">
        <v>95</v>
      </c>
      <c r="D102" s="402"/>
      <c r="E102" s="415"/>
      <c r="F102" s="420">
        <f t="shared" si="5"/>
        <v>0</v>
      </c>
      <c r="G102" s="415"/>
      <c r="H102" s="415"/>
      <c r="I102" s="426">
        <f t="shared" si="6"/>
        <v>0</v>
      </c>
    </row>
    <row r="103" spans="1:9" outlineLevel="1">
      <c r="A103" s="401" t="s">
        <v>377</v>
      </c>
      <c r="B103" s="398"/>
      <c r="C103" s="399">
        <v>96</v>
      </c>
      <c r="D103" s="402"/>
      <c r="E103" s="415"/>
      <c r="F103" s="420">
        <f t="shared" si="5"/>
        <v>0</v>
      </c>
      <c r="G103" s="415"/>
      <c r="H103" s="415"/>
      <c r="I103" s="426">
        <f t="shared" si="6"/>
        <v>0</v>
      </c>
    </row>
    <row r="104" spans="1:9" outlineLevel="1">
      <c r="A104" s="401" t="s">
        <v>378</v>
      </c>
      <c r="B104" s="398"/>
      <c r="C104" s="399">
        <v>97</v>
      </c>
      <c r="D104" s="402"/>
      <c r="E104" s="415"/>
      <c r="F104" s="420">
        <f t="shared" si="5"/>
        <v>0</v>
      </c>
      <c r="G104" s="415"/>
      <c r="H104" s="415"/>
      <c r="I104" s="426">
        <f t="shared" si="6"/>
        <v>0</v>
      </c>
    </row>
    <row r="105" spans="1:9" outlineLevel="1">
      <c r="A105" s="401" t="s">
        <v>379</v>
      </c>
      <c r="B105" s="398"/>
      <c r="C105" s="399">
        <v>98</v>
      </c>
      <c r="D105" s="402"/>
      <c r="E105" s="415"/>
      <c r="F105" s="420">
        <f t="shared" si="5"/>
        <v>0</v>
      </c>
      <c r="G105" s="415"/>
      <c r="H105" s="415"/>
      <c r="I105" s="426">
        <f t="shared" si="6"/>
        <v>0</v>
      </c>
    </row>
    <row r="106" spans="1:9" outlineLevel="1">
      <c r="A106" s="401" t="s">
        <v>380</v>
      </c>
      <c r="B106" s="398"/>
      <c r="C106" s="399">
        <v>99</v>
      </c>
      <c r="D106" s="402"/>
      <c r="E106" s="415"/>
      <c r="F106" s="420">
        <f t="shared" si="5"/>
        <v>0</v>
      </c>
      <c r="G106" s="415"/>
      <c r="H106" s="415"/>
      <c r="I106" s="426">
        <f t="shared" si="6"/>
        <v>0</v>
      </c>
    </row>
    <row r="107" spans="1:9" outlineLevel="1">
      <c r="A107" s="401" t="s">
        <v>381</v>
      </c>
      <c r="B107" s="398"/>
      <c r="C107" s="399">
        <v>100</v>
      </c>
      <c r="D107" s="402"/>
      <c r="E107" s="415"/>
      <c r="F107" s="420">
        <f t="shared" si="5"/>
        <v>0</v>
      </c>
      <c r="G107" s="415"/>
      <c r="H107" s="415"/>
      <c r="I107" s="426">
        <f t="shared" si="6"/>
        <v>0</v>
      </c>
    </row>
    <row r="108" spans="1:9" outlineLevel="1">
      <c r="A108" s="401" t="s">
        <v>382</v>
      </c>
      <c r="B108" s="398"/>
      <c r="C108" s="399">
        <v>101</v>
      </c>
      <c r="D108" s="402"/>
      <c r="E108" s="415"/>
      <c r="F108" s="420">
        <f t="shared" si="5"/>
        <v>0</v>
      </c>
      <c r="G108" s="415"/>
      <c r="H108" s="415"/>
      <c r="I108" s="426">
        <f t="shared" si="6"/>
        <v>0</v>
      </c>
    </row>
    <row r="109" spans="1:9" outlineLevel="1">
      <c r="A109" s="401" t="s">
        <v>383</v>
      </c>
      <c r="B109" s="398"/>
      <c r="C109" s="399">
        <v>102</v>
      </c>
      <c r="D109" s="402"/>
      <c r="E109" s="415"/>
      <c r="F109" s="420">
        <f t="shared" si="5"/>
        <v>0</v>
      </c>
      <c r="G109" s="415"/>
      <c r="H109" s="415"/>
      <c r="I109" s="426">
        <f t="shared" si="6"/>
        <v>0</v>
      </c>
    </row>
    <row r="110" spans="1:9" outlineLevel="1">
      <c r="A110" s="401" t="s">
        <v>384</v>
      </c>
      <c r="B110" s="398"/>
      <c r="C110" s="399">
        <v>103</v>
      </c>
      <c r="D110" s="402"/>
      <c r="E110" s="415"/>
      <c r="F110" s="420">
        <f t="shared" si="5"/>
        <v>0</v>
      </c>
      <c r="G110" s="415"/>
      <c r="H110" s="415"/>
      <c r="I110" s="426">
        <f t="shared" si="6"/>
        <v>0</v>
      </c>
    </row>
    <row r="111" spans="1:9" outlineLevel="1">
      <c r="A111" s="401" t="s">
        <v>385</v>
      </c>
      <c r="B111" s="398"/>
      <c r="C111" s="399">
        <v>104</v>
      </c>
      <c r="D111" s="402"/>
      <c r="E111" s="415"/>
      <c r="F111" s="420">
        <f t="shared" si="5"/>
        <v>0</v>
      </c>
      <c r="G111" s="415"/>
      <c r="H111" s="415"/>
      <c r="I111" s="426">
        <f t="shared" si="6"/>
        <v>0</v>
      </c>
    </row>
    <row r="112" spans="1:9" outlineLevel="1">
      <c r="A112" s="401" t="s">
        <v>386</v>
      </c>
      <c r="B112" s="398"/>
      <c r="C112" s="399">
        <v>105</v>
      </c>
      <c r="D112" s="402"/>
      <c r="E112" s="415"/>
      <c r="F112" s="420">
        <f t="shared" si="5"/>
        <v>0</v>
      </c>
      <c r="G112" s="415"/>
      <c r="H112" s="415"/>
      <c r="I112" s="426">
        <f t="shared" si="6"/>
        <v>0</v>
      </c>
    </row>
    <row r="113" spans="1:9" outlineLevel="1">
      <c r="A113" s="401" t="s">
        <v>387</v>
      </c>
      <c r="B113" s="398"/>
      <c r="C113" s="399">
        <v>106</v>
      </c>
      <c r="D113" s="402"/>
      <c r="E113" s="415"/>
      <c r="F113" s="420">
        <f t="shared" si="5"/>
        <v>0</v>
      </c>
      <c r="G113" s="415"/>
      <c r="H113" s="415"/>
      <c r="I113" s="426">
        <f t="shared" si="6"/>
        <v>0</v>
      </c>
    </row>
    <row r="114" spans="1:9" outlineLevel="1">
      <c r="A114" s="401" t="s">
        <v>388</v>
      </c>
      <c r="B114" s="398"/>
      <c r="C114" s="399">
        <v>107</v>
      </c>
      <c r="D114" s="402"/>
      <c r="E114" s="415"/>
      <c r="F114" s="420">
        <f t="shared" si="5"/>
        <v>0</v>
      </c>
      <c r="G114" s="415"/>
      <c r="H114" s="415"/>
      <c r="I114" s="426">
        <f t="shared" si="6"/>
        <v>0</v>
      </c>
    </row>
    <row r="115" spans="1:9" outlineLevel="1">
      <c r="A115" s="401" t="s">
        <v>389</v>
      </c>
      <c r="B115" s="398"/>
      <c r="C115" s="399">
        <v>108</v>
      </c>
      <c r="D115" s="402"/>
      <c r="E115" s="415"/>
      <c r="F115" s="420">
        <f t="shared" si="5"/>
        <v>0</v>
      </c>
      <c r="G115" s="415"/>
      <c r="H115" s="415"/>
      <c r="I115" s="426">
        <f t="shared" si="6"/>
        <v>0</v>
      </c>
    </row>
    <row r="116" spans="1:9" outlineLevel="1">
      <c r="A116" s="401" t="s">
        <v>390</v>
      </c>
      <c r="B116" s="398"/>
      <c r="C116" s="399">
        <v>109</v>
      </c>
      <c r="D116" s="402"/>
      <c r="E116" s="415"/>
      <c r="F116" s="420">
        <f t="shared" si="5"/>
        <v>0</v>
      </c>
      <c r="G116" s="415"/>
      <c r="H116" s="415"/>
      <c r="I116" s="426">
        <f t="shared" si="6"/>
        <v>0</v>
      </c>
    </row>
    <row r="117" spans="1:9" outlineLevel="1">
      <c r="A117" s="401" t="s">
        <v>391</v>
      </c>
      <c r="B117" s="398"/>
      <c r="C117" s="399">
        <v>110</v>
      </c>
      <c r="D117" s="402"/>
      <c r="E117" s="415"/>
      <c r="F117" s="420">
        <f t="shared" si="5"/>
        <v>0</v>
      </c>
      <c r="G117" s="415"/>
      <c r="H117" s="415"/>
      <c r="I117" s="426">
        <f t="shared" si="6"/>
        <v>0</v>
      </c>
    </row>
    <row r="118" spans="1:9" outlineLevel="1">
      <c r="A118" s="401" t="s">
        <v>392</v>
      </c>
      <c r="B118" s="398"/>
      <c r="C118" s="399">
        <v>111</v>
      </c>
      <c r="D118" s="402"/>
      <c r="E118" s="415"/>
      <c r="F118" s="420">
        <f t="shared" si="5"/>
        <v>0</v>
      </c>
      <c r="G118" s="415"/>
      <c r="H118" s="415"/>
      <c r="I118" s="426">
        <f t="shared" si="6"/>
        <v>0</v>
      </c>
    </row>
    <row r="119" spans="1:9" outlineLevel="1">
      <c r="A119" s="401" t="s">
        <v>393</v>
      </c>
      <c r="B119" s="398"/>
      <c r="C119" s="399">
        <v>112</v>
      </c>
      <c r="D119" s="402"/>
      <c r="E119" s="415"/>
      <c r="F119" s="420">
        <f t="shared" si="5"/>
        <v>0</v>
      </c>
      <c r="G119" s="415"/>
      <c r="H119" s="415"/>
      <c r="I119" s="426">
        <f t="shared" si="6"/>
        <v>0</v>
      </c>
    </row>
    <row r="120" spans="1:9" outlineLevel="1">
      <c r="A120" s="401" t="s">
        <v>394</v>
      </c>
      <c r="B120" s="398"/>
      <c r="C120" s="399">
        <v>113</v>
      </c>
      <c r="D120" s="402"/>
      <c r="E120" s="415"/>
      <c r="F120" s="420">
        <f t="shared" si="5"/>
        <v>0</v>
      </c>
      <c r="G120" s="415"/>
      <c r="H120" s="415"/>
      <c r="I120" s="426">
        <f t="shared" si="6"/>
        <v>0</v>
      </c>
    </row>
    <row r="121" spans="1:9" outlineLevel="1">
      <c r="A121" s="401" t="s">
        <v>395</v>
      </c>
      <c r="B121" s="398"/>
      <c r="C121" s="399">
        <v>114</v>
      </c>
      <c r="D121" s="402"/>
      <c r="E121" s="415"/>
      <c r="F121" s="420">
        <f t="shared" si="5"/>
        <v>0</v>
      </c>
      <c r="G121" s="415"/>
      <c r="H121" s="415"/>
      <c r="I121" s="426">
        <f t="shared" si="6"/>
        <v>0</v>
      </c>
    </row>
    <row r="122" spans="1:9" outlineLevel="1">
      <c r="A122" s="401" t="s">
        <v>396</v>
      </c>
      <c r="B122" s="398"/>
      <c r="C122" s="399">
        <v>115</v>
      </c>
      <c r="D122" s="402"/>
      <c r="E122" s="415"/>
      <c r="F122" s="420">
        <f t="shared" si="5"/>
        <v>0</v>
      </c>
      <c r="G122" s="415"/>
      <c r="H122" s="415"/>
      <c r="I122" s="426">
        <f t="shared" si="6"/>
        <v>0</v>
      </c>
    </row>
    <row r="123" spans="1:9" outlineLevel="1">
      <c r="A123" s="401" t="s">
        <v>397</v>
      </c>
      <c r="B123" s="398"/>
      <c r="C123" s="399">
        <v>116</v>
      </c>
      <c r="D123" s="402"/>
      <c r="E123" s="415"/>
      <c r="F123" s="420">
        <f t="shared" si="5"/>
        <v>0</v>
      </c>
      <c r="G123" s="415"/>
      <c r="H123" s="415"/>
      <c r="I123" s="426">
        <f t="shared" si="6"/>
        <v>0</v>
      </c>
    </row>
    <row r="124" spans="1:9" outlineLevel="1">
      <c r="A124" s="401" t="s">
        <v>398</v>
      </c>
      <c r="B124" s="398"/>
      <c r="C124" s="399">
        <v>117</v>
      </c>
      <c r="D124" s="402"/>
      <c r="E124" s="415"/>
      <c r="F124" s="420">
        <f t="shared" si="5"/>
        <v>0</v>
      </c>
      <c r="G124" s="415"/>
      <c r="H124" s="415"/>
      <c r="I124" s="426">
        <f t="shared" si="6"/>
        <v>0</v>
      </c>
    </row>
    <row r="125" spans="1:9" outlineLevel="1">
      <c r="A125" s="401" t="s">
        <v>399</v>
      </c>
      <c r="B125" s="398"/>
      <c r="C125" s="399">
        <v>118</v>
      </c>
      <c r="D125" s="402"/>
      <c r="E125" s="415"/>
      <c r="F125" s="420">
        <f t="shared" si="5"/>
        <v>0</v>
      </c>
      <c r="G125" s="415"/>
      <c r="H125" s="415"/>
      <c r="I125" s="426">
        <f t="shared" si="6"/>
        <v>0</v>
      </c>
    </row>
    <row r="126" spans="1:9" outlineLevel="1">
      <c r="A126" s="401" t="s">
        <v>400</v>
      </c>
      <c r="B126" s="398"/>
      <c r="C126" s="399">
        <v>119</v>
      </c>
      <c r="D126" s="402"/>
      <c r="E126" s="415"/>
      <c r="F126" s="420">
        <f t="shared" si="5"/>
        <v>0</v>
      </c>
      <c r="G126" s="415"/>
      <c r="H126" s="415"/>
      <c r="I126" s="426">
        <f t="shared" si="6"/>
        <v>0</v>
      </c>
    </row>
    <row r="127" spans="1:9" outlineLevel="1">
      <c r="A127" s="401" t="s">
        <v>401</v>
      </c>
      <c r="B127" s="398"/>
      <c r="C127" s="399">
        <v>120</v>
      </c>
      <c r="D127" s="402"/>
      <c r="E127" s="415"/>
      <c r="F127" s="420">
        <f t="shared" si="5"/>
        <v>0</v>
      </c>
      <c r="G127" s="415"/>
      <c r="H127" s="415"/>
      <c r="I127" s="426">
        <f t="shared" si="6"/>
        <v>0</v>
      </c>
    </row>
    <row r="128" spans="1:9" outlineLevel="1">
      <c r="A128" s="401" t="s">
        <v>402</v>
      </c>
      <c r="B128" s="398"/>
      <c r="C128" s="399">
        <v>121</v>
      </c>
      <c r="D128" s="402"/>
      <c r="E128" s="415"/>
      <c r="F128" s="420">
        <f t="shared" si="5"/>
        <v>0</v>
      </c>
      <c r="G128" s="415"/>
      <c r="H128" s="415"/>
      <c r="I128" s="426">
        <f t="shared" si="6"/>
        <v>0</v>
      </c>
    </row>
    <row r="129" spans="1:9" outlineLevel="1">
      <c r="A129" s="401" t="s">
        <v>403</v>
      </c>
      <c r="B129" s="398"/>
      <c r="C129" s="399">
        <v>122</v>
      </c>
      <c r="D129" s="402"/>
      <c r="E129" s="415"/>
      <c r="F129" s="420">
        <f t="shared" si="5"/>
        <v>0</v>
      </c>
      <c r="G129" s="415"/>
      <c r="H129" s="415"/>
      <c r="I129" s="426">
        <f t="shared" si="6"/>
        <v>0</v>
      </c>
    </row>
    <row r="130" spans="1:9" outlineLevel="1">
      <c r="A130" s="401" t="s">
        <v>404</v>
      </c>
      <c r="B130" s="398"/>
      <c r="C130" s="399">
        <v>123</v>
      </c>
      <c r="D130" s="402"/>
      <c r="E130" s="415"/>
      <c r="F130" s="420">
        <f t="shared" si="5"/>
        <v>0</v>
      </c>
      <c r="G130" s="415"/>
      <c r="H130" s="415"/>
      <c r="I130" s="426">
        <f t="shared" si="6"/>
        <v>0</v>
      </c>
    </row>
    <row r="131" spans="1:9" outlineLevel="1">
      <c r="A131" s="401" t="s">
        <v>405</v>
      </c>
      <c r="B131" s="398"/>
      <c r="C131" s="399">
        <v>124</v>
      </c>
      <c r="D131" s="402"/>
      <c r="E131" s="415"/>
      <c r="F131" s="420">
        <f t="shared" si="5"/>
        <v>0</v>
      </c>
      <c r="G131" s="415"/>
      <c r="H131" s="415"/>
      <c r="I131" s="426">
        <f t="shared" si="6"/>
        <v>0</v>
      </c>
    </row>
    <row r="132" spans="1:9" outlineLevel="1">
      <c r="A132" s="401" t="s">
        <v>406</v>
      </c>
      <c r="B132" s="398"/>
      <c r="C132" s="399">
        <v>125</v>
      </c>
      <c r="D132" s="402"/>
      <c r="E132" s="415"/>
      <c r="F132" s="420">
        <f t="shared" si="5"/>
        <v>0</v>
      </c>
      <c r="G132" s="415"/>
      <c r="H132" s="415"/>
      <c r="I132" s="426">
        <f t="shared" si="6"/>
        <v>0</v>
      </c>
    </row>
    <row r="133" spans="1:9" outlineLevel="1">
      <c r="A133" s="401" t="s">
        <v>407</v>
      </c>
      <c r="B133" s="398"/>
      <c r="C133" s="399">
        <v>126</v>
      </c>
      <c r="D133" s="402"/>
      <c r="E133" s="415"/>
      <c r="F133" s="420">
        <f t="shared" si="5"/>
        <v>0</v>
      </c>
      <c r="G133" s="415"/>
      <c r="H133" s="415"/>
      <c r="I133" s="426">
        <f t="shared" si="6"/>
        <v>0</v>
      </c>
    </row>
    <row r="134" spans="1:9" outlineLevel="1">
      <c r="A134" s="401" t="s">
        <v>408</v>
      </c>
      <c r="B134" s="398"/>
      <c r="C134" s="399">
        <v>127</v>
      </c>
      <c r="D134" s="402"/>
      <c r="E134" s="415"/>
      <c r="F134" s="420">
        <f t="shared" si="5"/>
        <v>0</v>
      </c>
      <c r="G134" s="415"/>
      <c r="H134" s="415"/>
      <c r="I134" s="426">
        <f t="shared" si="6"/>
        <v>0</v>
      </c>
    </row>
    <row r="135" spans="1:9" outlineLevel="1">
      <c r="A135" s="401" t="s">
        <v>409</v>
      </c>
      <c r="B135" s="398"/>
      <c r="C135" s="399">
        <v>128</v>
      </c>
      <c r="D135" s="402"/>
      <c r="E135" s="415"/>
      <c r="F135" s="420">
        <f t="shared" si="5"/>
        <v>0</v>
      </c>
      <c r="G135" s="415"/>
      <c r="H135" s="415"/>
      <c r="I135" s="426">
        <f t="shared" si="6"/>
        <v>0</v>
      </c>
    </row>
    <row r="136" spans="1:9" outlineLevel="1">
      <c r="A136" s="401" t="s">
        <v>410</v>
      </c>
      <c r="B136" s="398"/>
      <c r="C136" s="399">
        <v>129</v>
      </c>
      <c r="D136" s="402"/>
      <c r="E136" s="415"/>
      <c r="F136" s="420">
        <f t="shared" si="5"/>
        <v>0</v>
      </c>
      <c r="G136" s="415"/>
      <c r="H136" s="415"/>
      <c r="I136" s="426">
        <f t="shared" si="6"/>
        <v>0</v>
      </c>
    </row>
    <row r="137" spans="1:9" outlineLevel="1">
      <c r="A137" s="401" t="s">
        <v>411</v>
      </c>
      <c r="B137" s="398"/>
      <c r="C137" s="399">
        <v>130</v>
      </c>
      <c r="D137" s="402"/>
      <c r="E137" s="415"/>
      <c r="F137" s="420">
        <f t="shared" ref="F137:F200" si="7">IFERROR(E137/D137,0)</f>
        <v>0</v>
      </c>
      <c r="G137" s="415"/>
      <c r="H137" s="415"/>
      <c r="I137" s="426">
        <f t="shared" ref="I137:I200" si="8">IFERROR(H137/G137,0)</f>
        <v>0</v>
      </c>
    </row>
    <row r="138" spans="1:9" outlineLevel="1">
      <c r="A138" s="401" t="s">
        <v>412</v>
      </c>
      <c r="B138" s="398"/>
      <c r="C138" s="399">
        <v>131</v>
      </c>
      <c r="D138" s="402"/>
      <c r="E138" s="415"/>
      <c r="F138" s="420">
        <f t="shared" si="7"/>
        <v>0</v>
      </c>
      <c r="G138" s="415"/>
      <c r="H138" s="415"/>
      <c r="I138" s="426">
        <f t="shared" si="8"/>
        <v>0</v>
      </c>
    </row>
    <row r="139" spans="1:9" outlineLevel="1">
      <c r="A139" s="401" t="s">
        <v>413</v>
      </c>
      <c r="B139" s="398"/>
      <c r="C139" s="399">
        <v>132</v>
      </c>
      <c r="D139" s="402"/>
      <c r="E139" s="415"/>
      <c r="F139" s="420">
        <f t="shared" si="7"/>
        <v>0</v>
      </c>
      <c r="G139" s="415"/>
      <c r="H139" s="415"/>
      <c r="I139" s="426">
        <f t="shared" si="8"/>
        <v>0</v>
      </c>
    </row>
    <row r="140" spans="1:9" outlineLevel="1">
      <c r="A140" s="401" t="s">
        <v>414</v>
      </c>
      <c r="B140" s="398"/>
      <c r="C140" s="399">
        <v>133</v>
      </c>
      <c r="D140" s="402"/>
      <c r="E140" s="415"/>
      <c r="F140" s="420">
        <f t="shared" si="7"/>
        <v>0</v>
      </c>
      <c r="G140" s="415"/>
      <c r="H140" s="415"/>
      <c r="I140" s="426">
        <f t="shared" si="8"/>
        <v>0</v>
      </c>
    </row>
    <row r="141" spans="1:9" outlineLevel="1">
      <c r="A141" s="401" t="s">
        <v>415</v>
      </c>
      <c r="B141" s="398"/>
      <c r="C141" s="399">
        <v>134</v>
      </c>
      <c r="D141" s="402"/>
      <c r="E141" s="415"/>
      <c r="F141" s="420">
        <f t="shared" si="7"/>
        <v>0</v>
      </c>
      <c r="G141" s="415"/>
      <c r="H141" s="415"/>
      <c r="I141" s="426">
        <f t="shared" si="8"/>
        <v>0</v>
      </c>
    </row>
    <row r="142" spans="1:9" outlineLevel="1">
      <c r="A142" s="401" t="s">
        <v>416</v>
      </c>
      <c r="B142" s="398"/>
      <c r="C142" s="399">
        <v>135</v>
      </c>
      <c r="D142" s="402"/>
      <c r="E142" s="415"/>
      <c r="F142" s="420">
        <f t="shared" si="7"/>
        <v>0</v>
      </c>
      <c r="G142" s="415"/>
      <c r="H142" s="415"/>
      <c r="I142" s="426">
        <f t="shared" si="8"/>
        <v>0</v>
      </c>
    </row>
    <row r="143" spans="1:9" outlineLevel="1">
      <c r="A143" s="401" t="s">
        <v>417</v>
      </c>
      <c r="B143" s="398"/>
      <c r="C143" s="399">
        <v>136</v>
      </c>
      <c r="D143" s="402"/>
      <c r="E143" s="415"/>
      <c r="F143" s="420">
        <f t="shared" si="7"/>
        <v>0</v>
      </c>
      <c r="G143" s="415"/>
      <c r="H143" s="415"/>
      <c r="I143" s="426">
        <f t="shared" si="8"/>
        <v>0</v>
      </c>
    </row>
    <row r="144" spans="1:9" outlineLevel="1">
      <c r="A144" s="401" t="s">
        <v>418</v>
      </c>
      <c r="B144" s="398"/>
      <c r="C144" s="399">
        <v>137</v>
      </c>
      <c r="D144" s="402"/>
      <c r="E144" s="415"/>
      <c r="F144" s="420">
        <f t="shared" si="7"/>
        <v>0</v>
      </c>
      <c r="G144" s="415"/>
      <c r="H144" s="415"/>
      <c r="I144" s="426">
        <f t="shared" si="8"/>
        <v>0</v>
      </c>
    </row>
    <row r="145" spans="1:9" outlineLevel="1">
      <c r="A145" s="401" t="s">
        <v>419</v>
      </c>
      <c r="B145" s="398"/>
      <c r="C145" s="399">
        <v>138</v>
      </c>
      <c r="D145" s="402"/>
      <c r="E145" s="415"/>
      <c r="F145" s="420">
        <f t="shared" si="7"/>
        <v>0</v>
      </c>
      <c r="G145" s="415"/>
      <c r="H145" s="415"/>
      <c r="I145" s="426">
        <f t="shared" si="8"/>
        <v>0</v>
      </c>
    </row>
    <row r="146" spans="1:9" outlineLevel="1">
      <c r="A146" s="401" t="s">
        <v>420</v>
      </c>
      <c r="B146" s="398"/>
      <c r="C146" s="399">
        <v>139</v>
      </c>
      <c r="D146" s="402"/>
      <c r="E146" s="415"/>
      <c r="F146" s="420">
        <f t="shared" si="7"/>
        <v>0</v>
      </c>
      <c r="G146" s="415"/>
      <c r="H146" s="415"/>
      <c r="I146" s="426">
        <f t="shared" si="8"/>
        <v>0</v>
      </c>
    </row>
    <row r="147" spans="1:9" outlineLevel="1">
      <c r="A147" s="401" t="s">
        <v>421</v>
      </c>
      <c r="B147" s="398"/>
      <c r="C147" s="399">
        <v>140</v>
      </c>
      <c r="D147" s="402"/>
      <c r="E147" s="415"/>
      <c r="F147" s="420">
        <f t="shared" si="7"/>
        <v>0</v>
      </c>
      <c r="G147" s="415"/>
      <c r="H147" s="415"/>
      <c r="I147" s="426">
        <f t="shared" si="8"/>
        <v>0</v>
      </c>
    </row>
    <row r="148" spans="1:9" outlineLevel="1">
      <c r="A148" s="401" t="s">
        <v>422</v>
      </c>
      <c r="B148" s="398"/>
      <c r="C148" s="399">
        <v>141</v>
      </c>
      <c r="D148" s="402"/>
      <c r="E148" s="415"/>
      <c r="F148" s="420">
        <f t="shared" si="7"/>
        <v>0</v>
      </c>
      <c r="G148" s="415"/>
      <c r="H148" s="415"/>
      <c r="I148" s="426">
        <f t="shared" si="8"/>
        <v>0</v>
      </c>
    </row>
    <row r="149" spans="1:9" outlineLevel="1">
      <c r="A149" s="401" t="s">
        <v>423</v>
      </c>
      <c r="B149" s="398"/>
      <c r="C149" s="399">
        <v>142</v>
      </c>
      <c r="D149" s="402"/>
      <c r="E149" s="415"/>
      <c r="F149" s="420">
        <f t="shared" si="7"/>
        <v>0</v>
      </c>
      <c r="G149" s="415"/>
      <c r="H149" s="415"/>
      <c r="I149" s="426">
        <f t="shared" si="8"/>
        <v>0</v>
      </c>
    </row>
    <row r="150" spans="1:9" outlineLevel="1">
      <c r="A150" s="401" t="s">
        <v>424</v>
      </c>
      <c r="B150" s="398"/>
      <c r="C150" s="399">
        <v>143</v>
      </c>
      <c r="D150" s="402"/>
      <c r="E150" s="415"/>
      <c r="F150" s="420">
        <f t="shared" si="7"/>
        <v>0</v>
      </c>
      <c r="G150" s="415"/>
      <c r="H150" s="415"/>
      <c r="I150" s="426">
        <f t="shared" si="8"/>
        <v>0</v>
      </c>
    </row>
    <row r="151" spans="1:9" outlineLevel="1">
      <c r="A151" s="401" t="s">
        <v>425</v>
      </c>
      <c r="B151" s="398"/>
      <c r="C151" s="399">
        <v>144</v>
      </c>
      <c r="D151" s="402"/>
      <c r="E151" s="415"/>
      <c r="F151" s="420">
        <f t="shared" si="7"/>
        <v>0</v>
      </c>
      <c r="G151" s="415"/>
      <c r="H151" s="415"/>
      <c r="I151" s="426">
        <f t="shared" si="8"/>
        <v>0</v>
      </c>
    </row>
    <row r="152" spans="1:9" outlineLevel="1">
      <c r="A152" s="401" t="s">
        <v>426</v>
      </c>
      <c r="B152" s="398"/>
      <c r="C152" s="399">
        <v>145</v>
      </c>
      <c r="D152" s="402"/>
      <c r="E152" s="415"/>
      <c r="F152" s="420">
        <f t="shared" si="7"/>
        <v>0</v>
      </c>
      <c r="G152" s="415"/>
      <c r="H152" s="415"/>
      <c r="I152" s="426">
        <f t="shared" si="8"/>
        <v>0</v>
      </c>
    </row>
    <row r="153" spans="1:9" outlineLevel="1">
      <c r="A153" s="401" t="s">
        <v>427</v>
      </c>
      <c r="B153" s="398"/>
      <c r="C153" s="399">
        <v>146</v>
      </c>
      <c r="D153" s="402"/>
      <c r="E153" s="415"/>
      <c r="F153" s="420">
        <f t="shared" si="7"/>
        <v>0</v>
      </c>
      <c r="G153" s="415"/>
      <c r="H153" s="415"/>
      <c r="I153" s="426">
        <f t="shared" si="8"/>
        <v>0</v>
      </c>
    </row>
    <row r="154" spans="1:9" outlineLevel="1">
      <c r="A154" s="401" t="s">
        <v>428</v>
      </c>
      <c r="B154" s="398"/>
      <c r="C154" s="399">
        <v>147</v>
      </c>
      <c r="D154" s="402"/>
      <c r="E154" s="415"/>
      <c r="F154" s="420">
        <f t="shared" si="7"/>
        <v>0</v>
      </c>
      <c r="G154" s="415"/>
      <c r="H154" s="415"/>
      <c r="I154" s="426">
        <f t="shared" si="8"/>
        <v>0</v>
      </c>
    </row>
    <row r="155" spans="1:9" outlineLevel="1">
      <c r="A155" s="401" t="s">
        <v>429</v>
      </c>
      <c r="B155" s="398"/>
      <c r="C155" s="399">
        <v>148</v>
      </c>
      <c r="D155" s="402"/>
      <c r="E155" s="415"/>
      <c r="F155" s="420">
        <f t="shared" si="7"/>
        <v>0</v>
      </c>
      <c r="G155" s="415"/>
      <c r="H155" s="415"/>
      <c r="I155" s="426">
        <f t="shared" si="8"/>
        <v>0</v>
      </c>
    </row>
    <row r="156" spans="1:9" outlineLevel="1">
      <c r="A156" s="401" t="s">
        <v>430</v>
      </c>
      <c r="B156" s="398"/>
      <c r="C156" s="399">
        <v>149</v>
      </c>
      <c r="D156" s="402"/>
      <c r="E156" s="415"/>
      <c r="F156" s="420">
        <f t="shared" si="7"/>
        <v>0</v>
      </c>
      <c r="G156" s="415"/>
      <c r="H156" s="415"/>
      <c r="I156" s="426">
        <f t="shared" si="8"/>
        <v>0</v>
      </c>
    </row>
    <row r="157" spans="1:9" outlineLevel="1">
      <c r="A157" s="401" t="s">
        <v>431</v>
      </c>
      <c r="B157" s="398"/>
      <c r="C157" s="399">
        <v>150</v>
      </c>
      <c r="D157" s="402"/>
      <c r="E157" s="415"/>
      <c r="F157" s="420">
        <f t="shared" si="7"/>
        <v>0</v>
      </c>
      <c r="G157" s="415"/>
      <c r="H157" s="415"/>
      <c r="I157" s="426">
        <f t="shared" si="8"/>
        <v>0</v>
      </c>
    </row>
    <row r="158" spans="1:9" outlineLevel="1">
      <c r="A158" s="401" t="s">
        <v>432</v>
      </c>
      <c r="B158" s="398"/>
      <c r="C158" s="399">
        <v>151</v>
      </c>
      <c r="D158" s="402"/>
      <c r="E158" s="415"/>
      <c r="F158" s="420">
        <f t="shared" si="7"/>
        <v>0</v>
      </c>
      <c r="G158" s="415"/>
      <c r="H158" s="415"/>
      <c r="I158" s="426">
        <f t="shared" si="8"/>
        <v>0</v>
      </c>
    </row>
    <row r="159" spans="1:9" outlineLevel="1">
      <c r="A159" s="401" t="s">
        <v>433</v>
      </c>
      <c r="B159" s="398"/>
      <c r="C159" s="399">
        <v>152</v>
      </c>
      <c r="D159" s="402"/>
      <c r="E159" s="415"/>
      <c r="F159" s="420">
        <f t="shared" si="7"/>
        <v>0</v>
      </c>
      <c r="G159" s="415"/>
      <c r="H159" s="415"/>
      <c r="I159" s="426">
        <f t="shared" si="8"/>
        <v>0</v>
      </c>
    </row>
    <row r="160" spans="1:9" outlineLevel="1">
      <c r="A160" s="401" t="s">
        <v>434</v>
      </c>
      <c r="B160" s="398"/>
      <c r="C160" s="399">
        <v>153</v>
      </c>
      <c r="D160" s="402"/>
      <c r="E160" s="415"/>
      <c r="F160" s="420">
        <f t="shared" si="7"/>
        <v>0</v>
      </c>
      <c r="G160" s="415"/>
      <c r="H160" s="415"/>
      <c r="I160" s="426">
        <f t="shared" si="8"/>
        <v>0</v>
      </c>
    </row>
    <row r="161" spans="1:9" outlineLevel="1">
      <c r="A161" s="401" t="s">
        <v>435</v>
      </c>
      <c r="B161" s="398"/>
      <c r="C161" s="399">
        <v>154</v>
      </c>
      <c r="D161" s="402"/>
      <c r="E161" s="415"/>
      <c r="F161" s="420">
        <f t="shared" si="7"/>
        <v>0</v>
      </c>
      <c r="G161" s="415"/>
      <c r="H161" s="415"/>
      <c r="I161" s="426">
        <f t="shared" si="8"/>
        <v>0</v>
      </c>
    </row>
    <row r="162" spans="1:9" outlineLevel="1">
      <c r="A162" s="401" t="s">
        <v>436</v>
      </c>
      <c r="B162" s="398"/>
      <c r="C162" s="399">
        <v>155</v>
      </c>
      <c r="D162" s="402"/>
      <c r="E162" s="415"/>
      <c r="F162" s="420">
        <f t="shared" si="7"/>
        <v>0</v>
      </c>
      <c r="G162" s="415"/>
      <c r="H162" s="415"/>
      <c r="I162" s="426">
        <f t="shared" si="8"/>
        <v>0</v>
      </c>
    </row>
    <row r="163" spans="1:9" outlineLevel="1">
      <c r="A163" s="401" t="s">
        <v>437</v>
      </c>
      <c r="B163" s="398"/>
      <c r="C163" s="399">
        <v>156</v>
      </c>
      <c r="D163" s="402"/>
      <c r="E163" s="415"/>
      <c r="F163" s="420">
        <f t="shared" si="7"/>
        <v>0</v>
      </c>
      <c r="G163" s="415"/>
      <c r="H163" s="415"/>
      <c r="I163" s="426">
        <f t="shared" si="8"/>
        <v>0</v>
      </c>
    </row>
    <row r="164" spans="1:9" outlineLevel="1">
      <c r="A164" s="401" t="s">
        <v>438</v>
      </c>
      <c r="B164" s="398"/>
      <c r="C164" s="399">
        <v>157</v>
      </c>
      <c r="D164" s="402"/>
      <c r="E164" s="415"/>
      <c r="F164" s="420">
        <f t="shared" si="7"/>
        <v>0</v>
      </c>
      <c r="G164" s="415"/>
      <c r="H164" s="415"/>
      <c r="I164" s="426">
        <f t="shared" si="8"/>
        <v>0</v>
      </c>
    </row>
    <row r="165" spans="1:9" outlineLevel="1">
      <c r="A165" s="401" t="s">
        <v>439</v>
      </c>
      <c r="B165" s="398"/>
      <c r="C165" s="399">
        <v>158</v>
      </c>
      <c r="D165" s="402"/>
      <c r="E165" s="415"/>
      <c r="F165" s="420">
        <f t="shared" si="7"/>
        <v>0</v>
      </c>
      <c r="G165" s="415"/>
      <c r="H165" s="415"/>
      <c r="I165" s="426">
        <f t="shared" si="8"/>
        <v>0</v>
      </c>
    </row>
    <row r="166" spans="1:9" outlineLevel="1">
      <c r="A166" s="401" t="s">
        <v>440</v>
      </c>
      <c r="B166" s="398"/>
      <c r="C166" s="399">
        <v>159</v>
      </c>
      <c r="D166" s="402"/>
      <c r="E166" s="415"/>
      <c r="F166" s="420">
        <f t="shared" si="7"/>
        <v>0</v>
      </c>
      <c r="G166" s="415"/>
      <c r="H166" s="415"/>
      <c r="I166" s="426">
        <f t="shared" si="8"/>
        <v>0</v>
      </c>
    </row>
    <row r="167" spans="1:9" outlineLevel="1">
      <c r="A167" s="401" t="s">
        <v>441</v>
      </c>
      <c r="B167" s="398"/>
      <c r="C167" s="399">
        <v>160</v>
      </c>
      <c r="D167" s="402"/>
      <c r="E167" s="415"/>
      <c r="F167" s="420">
        <f t="shared" si="7"/>
        <v>0</v>
      </c>
      <c r="G167" s="415"/>
      <c r="H167" s="415"/>
      <c r="I167" s="426">
        <f t="shared" si="8"/>
        <v>0</v>
      </c>
    </row>
    <row r="168" spans="1:9" outlineLevel="1">
      <c r="A168" s="401" t="s">
        <v>442</v>
      </c>
      <c r="B168" s="398"/>
      <c r="C168" s="399">
        <v>161</v>
      </c>
      <c r="D168" s="402"/>
      <c r="E168" s="415"/>
      <c r="F168" s="420">
        <f t="shared" si="7"/>
        <v>0</v>
      </c>
      <c r="G168" s="415"/>
      <c r="H168" s="415"/>
      <c r="I168" s="426">
        <f t="shared" si="8"/>
        <v>0</v>
      </c>
    </row>
    <row r="169" spans="1:9" outlineLevel="1">
      <c r="A169" s="401" t="s">
        <v>443</v>
      </c>
      <c r="B169" s="398"/>
      <c r="C169" s="399">
        <v>162</v>
      </c>
      <c r="D169" s="402"/>
      <c r="E169" s="415"/>
      <c r="F169" s="420">
        <f t="shared" si="7"/>
        <v>0</v>
      </c>
      <c r="G169" s="415"/>
      <c r="H169" s="415"/>
      <c r="I169" s="426">
        <f t="shared" si="8"/>
        <v>0</v>
      </c>
    </row>
    <row r="170" spans="1:9" outlineLevel="1">
      <c r="A170" s="401" t="s">
        <v>444</v>
      </c>
      <c r="B170" s="398"/>
      <c r="C170" s="399">
        <v>163</v>
      </c>
      <c r="D170" s="402"/>
      <c r="E170" s="415"/>
      <c r="F170" s="420">
        <f t="shared" si="7"/>
        <v>0</v>
      </c>
      <c r="G170" s="415"/>
      <c r="H170" s="415"/>
      <c r="I170" s="426">
        <f t="shared" si="8"/>
        <v>0</v>
      </c>
    </row>
    <row r="171" spans="1:9" outlineLevel="1">
      <c r="A171" s="401" t="s">
        <v>445</v>
      </c>
      <c r="B171" s="398"/>
      <c r="C171" s="399">
        <v>164</v>
      </c>
      <c r="D171" s="402"/>
      <c r="E171" s="415"/>
      <c r="F171" s="420">
        <f t="shared" si="7"/>
        <v>0</v>
      </c>
      <c r="G171" s="415"/>
      <c r="H171" s="415"/>
      <c r="I171" s="426">
        <f t="shared" si="8"/>
        <v>0</v>
      </c>
    </row>
    <row r="172" spans="1:9" outlineLevel="1">
      <c r="A172" s="401" t="s">
        <v>446</v>
      </c>
      <c r="B172" s="398"/>
      <c r="C172" s="399">
        <v>165</v>
      </c>
      <c r="D172" s="402"/>
      <c r="E172" s="415"/>
      <c r="F172" s="420">
        <f t="shared" si="7"/>
        <v>0</v>
      </c>
      <c r="G172" s="415"/>
      <c r="H172" s="415"/>
      <c r="I172" s="426">
        <f t="shared" si="8"/>
        <v>0</v>
      </c>
    </row>
    <row r="173" spans="1:9" outlineLevel="1">
      <c r="A173" s="401" t="s">
        <v>447</v>
      </c>
      <c r="B173" s="398"/>
      <c r="C173" s="399">
        <v>166</v>
      </c>
      <c r="D173" s="402"/>
      <c r="E173" s="415"/>
      <c r="F173" s="420">
        <f t="shared" si="7"/>
        <v>0</v>
      </c>
      <c r="G173" s="415"/>
      <c r="H173" s="415"/>
      <c r="I173" s="426">
        <f t="shared" si="8"/>
        <v>0</v>
      </c>
    </row>
    <row r="174" spans="1:9" outlineLevel="1">
      <c r="A174" s="401" t="s">
        <v>448</v>
      </c>
      <c r="B174" s="398"/>
      <c r="C174" s="399">
        <v>167</v>
      </c>
      <c r="D174" s="402"/>
      <c r="E174" s="415"/>
      <c r="F174" s="420">
        <f t="shared" si="7"/>
        <v>0</v>
      </c>
      <c r="G174" s="415"/>
      <c r="H174" s="415"/>
      <c r="I174" s="426">
        <f t="shared" si="8"/>
        <v>0</v>
      </c>
    </row>
    <row r="175" spans="1:9" outlineLevel="1">
      <c r="A175" s="401" t="s">
        <v>449</v>
      </c>
      <c r="B175" s="398"/>
      <c r="C175" s="399">
        <v>168</v>
      </c>
      <c r="D175" s="402"/>
      <c r="E175" s="415"/>
      <c r="F175" s="420">
        <f t="shared" si="7"/>
        <v>0</v>
      </c>
      <c r="G175" s="415"/>
      <c r="H175" s="415"/>
      <c r="I175" s="426">
        <f t="shared" si="8"/>
        <v>0</v>
      </c>
    </row>
    <row r="176" spans="1:9" outlineLevel="1">
      <c r="A176" s="401" t="s">
        <v>450</v>
      </c>
      <c r="B176" s="398"/>
      <c r="C176" s="399">
        <v>169</v>
      </c>
      <c r="D176" s="402"/>
      <c r="E176" s="415"/>
      <c r="F176" s="420">
        <f t="shared" si="7"/>
        <v>0</v>
      </c>
      <c r="G176" s="415"/>
      <c r="H176" s="415"/>
      <c r="I176" s="426">
        <f t="shared" si="8"/>
        <v>0</v>
      </c>
    </row>
    <row r="177" spans="1:9" outlineLevel="1">
      <c r="A177" s="401" t="s">
        <v>451</v>
      </c>
      <c r="B177" s="398"/>
      <c r="C177" s="399">
        <v>170</v>
      </c>
      <c r="D177" s="402"/>
      <c r="E177" s="415"/>
      <c r="F177" s="420">
        <f t="shared" si="7"/>
        <v>0</v>
      </c>
      <c r="G177" s="415"/>
      <c r="H177" s="415"/>
      <c r="I177" s="426">
        <f t="shared" si="8"/>
        <v>0</v>
      </c>
    </row>
    <row r="178" spans="1:9" outlineLevel="1">
      <c r="A178" s="401" t="s">
        <v>452</v>
      </c>
      <c r="B178" s="398"/>
      <c r="C178" s="399">
        <v>171</v>
      </c>
      <c r="D178" s="402"/>
      <c r="E178" s="415"/>
      <c r="F178" s="420">
        <f t="shared" si="7"/>
        <v>0</v>
      </c>
      <c r="G178" s="415"/>
      <c r="H178" s="415"/>
      <c r="I178" s="426">
        <f t="shared" si="8"/>
        <v>0</v>
      </c>
    </row>
    <row r="179" spans="1:9" outlineLevel="1">
      <c r="A179" s="401" t="s">
        <v>453</v>
      </c>
      <c r="B179" s="398"/>
      <c r="C179" s="399">
        <v>172</v>
      </c>
      <c r="D179" s="402"/>
      <c r="E179" s="415"/>
      <c r="F179" s="420">
        <f t="shared" si="7"/>
        <v>0</v>
      </c>
      <c r="G179" s="415"/>
      <c r="H179" s="415"/>
      <c r="I179" s="426">
        <f t="shared" si="8"/>
        <v>0</v>
      </c>
    </row>
    <row r="180" spans="1:9" outlineLevel="1">
      <c r="A180" s="401" t="s">
        <v>454</v>
      </c>
      <c r="B180" s="398"/>
      <c r="C180" s="399">
        <v>173</v>
      </c>
      <c r="D180" s="402"/>
      <c r="E180" s="415"/>
      <c r="F180" s="420">
        <f t="shared" si="7"/>
        <v>0</v>
      </c>
      <c r="G180" s="415"/>
      <c r="H180" s="415"/>
      <c r="I180" s="426">
        <f t="shared" si="8"/>
        <v>0</v>
      </c>
    </row>
    <row r="181" spans="1:9" outlineLevel="1">
      <c r="A181" s="401" t="s">
        <v>455</v>
      </c>
      <c r="B181" s="398"/>
      <c r="C181" s="399">
        <v>174</v>
      </c>
      <c r="D181" s="402"/>
      <c r="E181" s="415"/>
      <c r="F181" s="420">
        <f t="shared" si="7"/>
        <v>0</v>
      </c>
      <c r="G181" s="415"/>
      <c r="H181" s="415"/>
      <c r="I181" s="426">
        <f t="shared" si="8"/>
        <v>0</v>
      </c>
    </row>
    <row r="182" spans="1:9" outlineLevel="1">
      <c r="A182" s="401" t="s">
        <v>456</v>
      </c>
      <c r="B182" s="398"/>
      <c r="C182" s="399">
        <v>175</v>
      </c>
      <c r="D182" s="402"/>
      <c r="E182" s="415"/>
      <c r="F182" s="420">
        <f t="shared" si="7"/>
        <v>0</v>
      </c>
      <c r="G182" s="415"/>
      <c r="H182" s="415"/>
      <c r="I182" s="426">
        <f t="shared" si="8"/>
        <v>0</v>
      </c>
    </row>
    <row r="183" spans="1:9" outlineLevel="1">
      <c r="A183" s="401" t="s">
        <v>457</v>
      </c>
      <c r="B183" s="398"/>
      <c r="C183" s="399">
        <v>176</v>
      </c>
      <c r="D183" s="402"/>
      <c r="E183" s="415"/>
      <c r="F183" s="420">
        <f t="shared" si="7"/>
        <v>0</v>
      </c>
      <c r="G183" s="415"/>
      <c r="H183" s="415"/>
      <c r="I183" s="426">
        <f t="shared" si="8"/>
        <v>0</v>
      </c>
    </row>
    <row r="184" spans="1:9" outlineLevel="1">
      <c r="A184" s="401" t="s">
        <v>458</v>
      </c>
      <c r="B184" s="398"/>
      <c r="C184" s="399">
        <v>177</v>
      </c>
      <c r="D184" s="402"/>
      <c r="E184" s="415"/>
      <c r="F184" s="420">
        <f t="shared" si="7"/>
        <v>0</v>
      </c>
      <c r="G184" s="415"/>
      <c r="H184" s="415"/>
      <c r="I184" s="426">
        <f t="shared" si="8"/>
        <v>0</v>
      </c>
    </row>
    <row r="185" spans="1:9" outlineLevel="1">
      <c r="A185" s="401" t="s">
        <v>459</v>
      </c>
      <c r="B185" s="398"/>
      <c r="C185" s="399">
        <v>178</v>
      </c>
      <c r="D185" s="402"/>
      <c r="E185" s="415"/>
      <c r="F185" s="420">
        <f t="shared" si="7"/>
        <v>0</v>
      </c>
      <c r="G185" s="415"/>
      <c r="H185" s="415"/>
      <c r="I185" s="426">
        <f t="shared" si="8"/>
        <v>0</v>
      </c>
    </row>
    <row r="186" spans="1:9" outlineLevel="1">
      <c r="A186" s="401" t="s">
        <v>460</v>
      </c>
      <c r="B186" s="398"/>
      <c r="C186" s="399">
        <v>179</v>
      </c>
      <c r="D186" s="402"/>
      <c r="E186" s="415"/>
      <c r="F186" s="420">
        <f t="shared" si="7"/>
        <v>0</v>
      </c>
      <c r="G186" s="415"/>
      <c r="H186" s="415"/>
      <c r="I186" s="426">
        <f t="shared" si="8"/>
        <v>0</v>
      </c>
    </row>
    <row r="187" spans="1:9" outlineLevel="1">
      <c r="A187" s="401" t="s">
        <v>461</v>
      </c>
      <c r="B187" s="398"/>
      <c r="C187" s="399">
        <v>180</v>
      </c>
      <c r="D187" s="402"/>
      <c r="E187" s="415"/>
      <c r="F187" s="420">
        <f t="shared" si="7"/>
        <v>0</v>
      </c>
      <c r="G187" s="415"/>
      <c r="H187" s="415"/>
      <c r="I187" s="426">
        <f t="shared" si="8"/>
        <v>0</v>
      </c>
    </row>
    <row r="188" spans="1:9" outlineLevel="1">
      <c r="A188" s="401" t="s">
        <v>462</v>
      </c>
      <c r="B188" s="398"/>
      <c r="C188" s="399">
        <v>181</v>
      </c>
      <c r="D188" s="402"/>
      <c r="E188" s="415"/>
      <c r="F188" s="420">
        <f t="shared" si="7"/>
        <v>0</v>
      </c>
      <c r="G188" s="415"/>
      <c r="H188" s="415"/>
      <c r="I188" s="426">
        <f t="shared" si="8"/>
        <v>0</v>
      </c>
    </row>
    <row r="189" spans="1:9" outlineLevel="1">
      <c r="A189" s="401" t="s">
        <v>463</v>
      </c>
      <c r="B189" s="398"/>
      <c r="C189" s="399">
        <v>182</v>
      </c>
      <c r="D189" s="402"/>
      <c r="E189" s="415"/>
      <c r="F189" s="420">
        <f t="shared" si="7"/>
        <v>0</v>
      </c>
      <c r="G189" s="415"/>
      <c r="H189" s="415"/>
      <c r="I189" s="426">
        <f t="shared" si="8"/>
        <v>0</v>
      </c>
    </row>
    <row r="190" spans="1:9" outlineLevel="1">
      <c r="A190" s="401" t="s">
        <v>464</v>
      </c>
      <c r="B190" s="398"/>
      <c r="C190" s="399">
        <v>183</v>
      </c>
      <c r="D190" s="402"/>
      <c r="E190" s="415"/>
      <c r="F190" s="420">
        <f t="shared" si="7"/>
        <v>0</v>
      </c>
      <c r="G190" s="415"/>
      <c r="H190" s="415"/>
      <c r="I190" s="426">
        <f t="shared" si="8"/>
        <v>0</v>
      </c>
    </row>
    <row r="191" spans="1:9" outlineLevel="1">
      <c r="A191" s="401" t="s">
        <v>465</v>
      </c>
      <c r="B191" s="398"/>
      <c r="C191" s="399">
        <v>184</v>
      </c>
      <c r="D191" s="402"/>
      <c r="E191" s="415"/>
      <c r="F191" s="420">
        <f t="shared" si="7"/>
        <v>0</v>
      </c>
      <c r="G191" s="415"/>
      <c r="H191" s="415"/>
      <c r="I191" s="426">
        <f t="shared" si="8"/>
        <v>0</v>
      </c>
    </row>
    <row r="192" spans="1:9" outlineLevel="1">
      <c r="A192" s="401" t="s">
        <v>466</v>
      </c>
      <c r="B192" s="398"/>
      <c r="C192" s="399">
        <v>185</v>
      </c>
      <c r="D192" s="402"/>
      <c r="E192" s="415"/>
      <c r="F192" s="420">
        <f t="shared" si="7"/>
        <v>0</v>
      </c>
      <c r="G192" s="415"/>
      <c r="H192" s="415"/>
      <c r="I192" s="426">
        <f t="shared" si="8"/>
        <v>0</v>
      </c>
    </row>
    <row r="193" spans="1:9" outlineLevel="1">
      <c r="A193" s="401" t="s">
        <v>467</v>
      </c>
      <c r="B193" s="398"/>
      <c r="C193" s="399">
        <v>186</v>
      </c>
      <c r="D193" s="402"/>
      <c r="E193" s="415"/>
      <c r="F193" s="420">
        <f t="shared" si="7"/>
        <v>0</v>
      </c>
      <c r="G193" s="415"/>
      <c r="H193" s="415"/>
      <c r="I193" s="426">
        <f t="shared" si="8"/>
        <v>0</v>
      </c>
    </row>
    <row r="194" spans="1:9" outlineLevel="1">
      <c r="A194" s="401" t="s">
        <v>468</v>
      </c>
      <c r="B194" s="398"/>
      <c r="C194" s="399">
        <v>187</v>
      </c>
      <c r="D194" s="402"/>
      <c r="E194" s="415"/>
      <c r="F194" s="420">
        <f t="shared" si="7"/>
        <v>0</v>
      </c>
      <c r="G194" s="415"/>
      <c r="H194" s="415"/>
      <c r="I194" s="426">
        <f t="shared" si="8"/>
        <v>0</v>
      </c>
    </row>
    <row r="195" spans="1:9" outlineLevel="1">
      <c r="A195" s="401" t="s">
        <v>469</v>
      </c>
      <c r="B195" s="398"/>
      <c r="C195" s="399">
        <v>188</v>
      </c>
      <c r="D195" s="402"/>
      <c r="E195" s="415"/>
      <c r="F195" s="420">
        <f t="shared" si="7"/>
        <v>0</v>
      </c>
      <c r="G195" s="415"/>
      <c r="H195" s="415"/>
      <c r="I195" s="426">
        <f t="shared" si="8"/>
        <v>0</v>
      </c>
    </row>
    <row r="196" spans="1:9" outlineLevel="1">
      <c r="A196" s="401" t="s">
        <v>470</v>
      </c>
      <c r="B196" s="398"/>
      <c r="C196" s="399">
        <v>189</v>
      </c>
      <c r="D196" s="402"/>
      <c r="E196" s="415"/>
      <c r="F196" s="420">
        <f t="shared" si="7"/>
        <v>0</v>
      </c>
      <c r="G196" s="415"/>
      <c r="H196" s="415"/>
      <c r="I196" s="426">
        <f t="shared" si="8"/>
        <v>0</v>
      </c>
    </row>
    <row r="197" spans="1:9" outlineLevel="1">
      <c r="A197" s="401" t="s">
        <v>471</v>
      </c>
      <c r="B197" s="398"/>
      <c r="C197" s="399">
        <v>190</v>
      </c>
      <c r="D197" s="402"/>
      <c r="E197" s="415"/>
      <c r="F197" s="420">
        <f t="shared" si="7"/>
        <v>0</v>
      </c>
      <c r="G197" s="415"/>
      <c r="H197" s="415"/>
      <c r="I197" s="426">
        <f t="shared" si="8"/>
        <v>0</v>
      </c>
    </row>
    <row r="198" spans="1:9" outlineLevel="1">
      <c r="A198" s="401" t="s">
        <v>472</v>
      </c>
      <c r="B198" s="398"/>
      <c r="C198" s="399">
        <v>191</v>
      </c>
      <c r="D198" s="402"/>
      <c r="E198" s="415"/>
      <c r="F198" s="420">
        <f t="shared" si="7"/>
        <v>0</v>
      </c>
      <c r="G198" s="415"/>
      <c r="H198" s="415"/>
      <c r="I198" s="426">
        <f t="shared" si="8"/>
        <v>0</v>
      </c>
    </row>
    <row r="199" spans="1:9" outlineLevel="1">
      <c r="A199" s="401" t="s">
        <v>473</v>
      </c>
      <c r="B199" s="398"/>
      <c r="C199" s="399">
        <v>192</v>
      </c>
      <c r="D199" s="402"/>
      <c r="E199" s="415"/>
      <c r="F199" s="420">
        <f t="shared" si="7"/>
        <v>0</v>
      </c>
      <c r="G199" s="415"/>
      <c r="H199" s="415"/>
      <c r="I199" s="426">
        <f t="shared" si="8"/>
        <v>0</v>
      </c>
    </row>
    <row r="200" spans="1:9" outlineLevel="1">
      <c r="A200" s="401" t="s">
        <v>474</v>
      </c>
      <c r="B200" s="398"/>
      <c r="C200" s="399">
        <v>193</v>
      </c>
      <c r="D200" s="402"/>
      <c r="E200" s="415"/>
      <c r="F200" s="420">
        <f t="shared" si="7"/>
        <v>0</v>
      </c>
      <c r="G200" s="415"/>
      <c r="H200" s="415"/>
      <c r="I200" s="426">
        <f t="shared" si="8"/>
        <v>0</v>
      </c>
    </row>
    <row r="201" spans="1:9" outlineLevel="1">
      <c r="A201" s="401" t="s">
        <v>475</v>
      </c>
      <c r="B201" s="398"/>
      <c r="C201" s="399">
        <v>194</v>
      </c>
      <c r="D201" s="402"/>
      <c r="E201" s="415"/>
      <c r="F201" s="420">
        <f t="shared" ref="F201:F260" si="9">IFERROR(E201/D201,0)</f>
        <v>0</v>
      </c>
      <c r="G201" s="415"/>
      <c r="H201" s="415"/>
      <c r="I201" s="426">
        <f t="shared" ref="I201:I260" si="10">IFERROR(H201/G201,0)</f>
        <v>0</v>
      </c>
    </row>
    <row r="202" spans="1:9" outlineLevel="1">
      <c r="A202" s="401" t="s">
        <v>476</v>
      </c>
      <c r="B202" s="398"/>
      <c r="C202" s="399">
        <v>195</v>
      </c>
      <c r="D202" s="402"/>
      <c r="E202" s="415"/>
      <c r="F202" s="420">
        <f t="shared" si="9"/>
        <v>0</v>
      </c>
      <c r="G202" s="415"/>
      <c r="H202" s="415"/>
      <c r="I202" s="426">
        <f t="shared" si="10"/>
        <v>0</v>
      </c>
    </row>
    <row r="203" spans="1:9" outlineLevel="1">
      <c r="A203" s="401" t="s">
        <v>477</v>
      </c>
      <c r="B203" s="398"/>
      <c r="C203" s="399">
        <v>196</v>
      </c>
      <c r="D203" s="402"/>
      <c r="E203" s="415"/>
      <c r="F203" s="420">
        <f t="shared" si="9"/>
        <v>0</v>
      </c>
      <c r="G203" s="415"/>
      <c r="H203" s="415"/>
      <c r="I203" s="426">
        <f t="shared" si="10"/>
        <v>0</v>
      </c>
    </row>
    <row r="204" spans="1:9" outlineLevel="1">
      <c r="A204" s="401" t="s">
        <v>478</v>
      </c>
      <c r="B204" s="398"/>
      <c r="C204" s="399">
        <v>197</v>
      </c>
      <c r="D204" s="402"/>
      <c r="E204" s="415"/>
      <c r="F204" s="420">
        <f t="shared" si="9"/>
        <v>0</v>
      </c>
      <c r="G204" s="415"/>
      <c r="H204" s="415"/>
      <c r="I204" s="426">
        <f t="shared" si="10"/>
        <v>0</v>
      </c>
    </row>
    <row r="205" spans="1:9" outlineLevel="1">
      <c r="A205" s="401" t="s">
        <v>479</v>
      </c>
      <c r="B205" s="398"/>
      <c r="C205" s="399">
        <v>198</v>
      </c>
      <c r="D205" s="402"/>
      <c r="E205" s="415"/>
      <c r="F205" s="420">
        <f t="shared" si="9"/>
        <v>0</v>
      </c>
      <c r="G205" s="415"/>
      <c r="H205" s="415"/>
      <c r="I205" s="426">
        <f t="shared" si="10"/>
        <v>0</v>
      </c>
    </row>
    <row r="206" spans="1:9" outlineLevel="1">
      <c r="A206" s="401" t="s">
        <v>480</v>
      </c>
      <c r="B206" s="398"/>
      <c r="C206" s="399">
        <v>199</v>
      </c>
      <c r="D206" s="402"/>
      <c r="E206" s="415"/>
      <c r="F206" s="420">
        <f t="shared" si="9"/>
        <v>0</v>
      </c>
      <c r="G206" s="415"/>
      <c r="H206" s="415"/>
      <c r="I206" s="426">
        <f t="shared" si="10"/>
        <v>0</v>
      </c>
    </row>
    <row r="207" spans="1:9" outlineLevel="1">
      <c r="A207" s="401" t="s">
        <v>481</v>
      </c>
      <c r="B207" s="398"/>
      <c r="C207" s="399">
        <v>200</v>
      </c>
      <c r="D207" s="402"/>
      <c r="E207" s="415"/>
      <c r="F207" s="420">
        <f t="shared" si="9"/>
        <v>0</v>
      </c>
      <c r="G207" s="415"/>
      <c r="H207" s="415"/>
      <c r="I207" s="426">
        <f t="shared" si="10"/>
        <v>0</v>
      </c>
    </row>
    <row r="208" spans="1:9" outlineLevel="1">
      <c r="A208" s="401" t="s">
        <v>482</v>
      </c>
      <c r="B208" s="398"/>
      <c r="C208" s="399">
        <v>201</v>
      </c>
      <c r="D208" s="402"/>
      <c r="E208" s="415"/>
      <c r="F208" s="420">
        <f t="shared" si="9"/>
        <v>0</v>
      </c>
      <c r="G208" s="415"/>
      <c r="H208" s="415"/>
      <c r="I208" s="426">
        <f t="shared" si="10"/>
        <v>0</v>
      </c>
    </row>
    <row r="209" spans="1:9" outlineLevel="1">
      <c r="A209" s="401" t="s">
        <v>483</v>
      </c>
      <c r="B209" s="398"/>
      <c r="C209" s="399">
        <v>202</v>
      </c>
      <c r="D209" s="402"/>
      <c r="E209" s="415"/>
      <c r="F209" s="420">
        <f t="shared" si="9"/>
        <v>0</v>
      </c>
      <c r="G209" s="415"/>
      <c r="H209" s="415"/>
      <c r="I209" s="426">
        <f t="shared" si="10"/>
        <v>0</v>
      </c>
    </row>
    <row r="210" spans="1:9" outlineLevel="1">
      <c r="A210" s="401" t="s">
        <v>484</v>
      </c>
      <c r="B210" s="398"/>
      <c r="C210" s="399">
        <v>203</v>
      </c>
      <c r="D210" s="402"/>
      <c r="E210" s="415"/>
      <c r="F210" s="420">
        <f t="shared" si="9"/>
        <v>0</v>
      </c>
      <c r="G210" s="415"/>
      <c r="H210" s="415"/>
      <c r="I210" s="426">
        <f t="shared" si="10"/>
        <v>0</v>
      </c>
    </row>
    <row r="211" spans="1:9" outlineLevel="1">
      <c r="A211" s="401" t="s">
        <v>485</v>
      </c>
      <c r="B211" s="398"/>
      <c r="C211" s="399">
        <v>204</v>
      </c>
      <c r="D211" s="402"/>
      <c r="E211" s="415"/>
      <c r="F211" s="420">
        <f t="shared" si="9"/>
        <v>0</v>
      </c>
      <c r="G211" s="415"/>
      <c r="H211" s="415"/>
      <c r="I211" s="426">
        <f t="shared" si="10"/>
        <v>0</v>
      </c>
    </row>
    <row r="212" spans="1:9" outlineLevel="1">
      <c r="A212" s="401" t="s">
        <v>486</v>
      </c>
      <c r="B212" s="398"/>
      <c r="C212" s="399">
        <v>205</v>
      </c>
      <c r="D212" s="402"/>
      <c r="E212" s="415"/>
      <c r="F212" s="420">
        <f t="shared" si="9"/>
        <v>0</v>
      </c>
      <c r="G212" s="415"/>
      <c r="H212" s="415"/>
      <c r="I212" s="426">
        <f t="shared" si="10"/>
        <v>0</v>
      </c>
    </row>
    <row r="213" spans="1:9" outlineLevel="1">
      <c r="A213" s="401" t="s">
        <v>487</v>
      </c>
      <c r="B213" s="398"/>
      <c r="C213" s="399">
        <v>206</v>
      </c>
      <c r="D213" s="402"/>
      <c r="E213" s="415"/>
      <c r="F213" s="420">
        <f t="shared" si="9"/>
        <v>0</v>
      </c>
      <c r="G213" s="415"/>
      <c r="H213" s="415"/>
      <c r="I213" s="426">
        <f t="shared" si="10"/>
        <v>0</v>
      </c>
    </row>
    <row r="214" spans="1:9" outlineLevel="1">
      <c r="A214" s="401" t="s">
        <v>488</v>
      </c>
      <c r="B214" s="398"/>
      <c r="C214" s="399">
        <v>207</v>
      </c>
      <c r="D214" s="402"/>
      <c r="E214" s="415"/>
      <c r="F214" s="420">
        <f t="shared" si="9"/>
        <v>0</v>
      </c>
      <c r="G214" s="415"/>
      <c r="H214" s="415"/>
      <c r="I214" s="426">
        <f t="shared" si="10"/>
        <v>0</v>
      </c>
    </row>
    <row r="215" spans="1:9" outlineLevel="1">
      <c r="A215" s="401" t="s">
        <v>489</v>
      </c>
      <c r="B215" s="398"/>
      <c r="C215" s="399">
        <v>208</v>
      </c>
      <c r="D215" s="402"/>
      <c r="E215" s="415"/>
      <c r="F215" s="420">
        <f t="shared" si="9"/>
        <v>0</v>
      </c>
      <c r="G215" s="415"/>
      <c r="H215" s="415"/>
      <c r="I215" s="426">
        <f t="shared" si="10"/>
        <v>0</v>
      </c>
    </row>
    <row r="216" spans="1:9" outlineLevel="1">
      <c r="A216" s="401" t="s">
        <v>490</v>
      </c>
      <c r="B216" s="398"/>
      <c r="C216" s="399">
        <v>209</v>
      </c>
      <c r="D216" s="402"/>
      <c r="E216" s="415"/>
      <c r="F216" s="420">
        <f t="shared" si="9"/>
        <v>0</v>
      </c>
      <c r="G216" s="415"/>
      <c r="H216" s="415"/>
      <c r="I216" s="426">
        <f t="shared" si="10"/>
        <v>0</v>
      </c>
    </row>
    <row r="217" spans="1:9" outlineLevel="1">
      <c r="A217" s="401" t="s">
        <v>491</v>
      </c>
      <c r="B217" s="398"/>
      <c r="C217" s="399">
        <v>210</v>
      </c>
      <c r="D217" s="402"/>
      <c r="E217" s="415"/>
      <c r="F217" s="420">
        <f t="shared" si="9"/>
        <v>0</v>
      </c>
      <c r="G217" s="415"/>
      <c r="H217" s="415"/>
      <c r="I217" s="426">
        <f t="shared" si="10"/>
        <v>0</v>
      </c>
    </row>
    <row r="218" spans="1:9" outlineLevel="1">
      <c r="A218" s="401" t="s">
        <v>492</v>
      </c>
      <c r="B218" s="398"/>
      <c r="C218" s="399">
        <v>211</v>
      </c>
      <c r="D218" s="402"/>
      <c r="E218" s="415"/>
      <c r="F218" s="420">
        <f t="shared" si="9"/>
        <v>0</v>
      </c>
      <c r="G218" s="415"/>
      <c r="H218" s="415"/>
      <c r="I218" s="426">
        <f t="shared" si="10"/>
        <v>0</v>
      </c>
    </row>
    <row r="219" spans="1:9" outlineLevel="1">
      <c r="A219" s="401" t="s">
        <v>493</v>
      </c>
      <c r="B219" s="398"/>
      <c r="C219" s="399">
        <v>212</v>
      </c>
      <c r="D219" s="402"/>
      <c r="E219" s="415"/>
      <c r="F219" s="420">
        <f t="shared" si="9"/>
        <v>0</v>
      </c>
      <c r="G219" s="415"/>
      <c r="H219" s="415"/>
      <c r="I219" s="426">
        <f t="shared" si="10"/>
        <v>0</v>
      </c>
    </row>
    <row r="220" spans="1:9" outlineLevel="1">
      <c r="A220" s="401" t="s">
        <v>494</v>
      </c>
      <c r="B220" s="398"/>
      <c r="C220" s="399">
        <v>213</v>
      </c>
      <c r="D220" s="402"/>
      <c r="E220" s="415"/>
      <c r="F220" s="420">
        <f t="shared" si="9"/>
        <v>0</v>
      </c>
      <c r="G220" s="415"/>
      <c r="H220" s="415"/>
      <c r="I220" s="426">
        <f t="shared" si="10"/>
        <v>0</v>
      </c>
    </row>
    <row r="221" spans="1:9" outlineLevel="1">
      <c r="A221" s="401" t="s">
        <v>495</v>
      </c>
      <c r="B221" s="398"/>
      <c r="C221" s="399">
        <v>214</v>
      </c>
      <c r="D221" s="402"/>
      <c r="E221" s="415"/>
      <c r="F221" s="420">
        <f t="shared" si="9"/>
        <v>0</v>
      </c>
      <c r="G221" s="415"/>
      <c r="H221" s="415"/>
      <c r="I221" s="426">
        <f t="shared" si="10"/>
        <v>0</v>
      </c>
    </row>
    <row r="222" spans="1:9" outlineLevel="1">
      <c r="A222" s="401" t="s">
        <v>496</v>
      </c>
      <c r="B222" s="398"/>
      <c r="C222" s="399">
        <v>215</v>
      </c>
      <c r="D222" s="402"/>
      <c r="E222" s="415"/>
      <c r="F222" s="420">
        <f t="shared" si="9"/>
        <v>0</v>
      </c>
      <c r="G222" s="415"/>
      <c r="H222" s="415"/>
      <c r="I222" s="426">
        <f t="shared" si="10"/>
        <v>0</v>
      </c>
    </row>
    <row r="223" spans="1:9" outlineLevel="1">
      <c r="A223" s="401" t="s">
        <v>497</v>
      </c>
      <c r="B223" s="398"/>
      <c r="C223" s="399">
        <v>216</v>
      </c>
      <c r="D223" s="402"/>
      <c r="E223" s="415"/>
      <c r="F223" s="420">
        <f t="shared" si="9"/>
        <v>0</v>
      </c>
      <c r="G223" s="415"/>
      <c r="H223" s="415"/>
      <c r="I223" s="426">
        <f t="shared" si="10"/>
        <v>0</v>
      </c>
    </row>
    <row r="224" spans="1:9" outlineLevel="1">
      <c r="A224" s="401" t="s">
        <v>498</v>
      </c>
      <c r="B224" s="398"/>
      <c r="C224" s="399">
        <v>217</v>
      </c>
      <c r="D224" s="402"/>
      <c r="E224" s="415"/>
      <c r="F224" s="420">
        <f t="shared" si="9"/>
        <v>0</v>
      </c>
      <c r="G224" s="415"/>
      <c r="H224" s="415"/>
      <c r="I224" s="426">
        <f t="shared" si="10"/>
        <v>0</v>
      </c>
    </row>
    <row r="225" spans="1:9" outlineLevel="1">
      <c r="A225" s="401" t="s">
        <v>499</v>
      </c>
      <c r="B225" s="398"/>
      <c r="C225" s="399">
        <v>218</v>
      </c>
      <c r="D225" s="402"/>
      <c r="E225" s="415"/>
      <c r="F225" s="420">
        <f t="shared" si="9"/>
        <v>0</v>
      </c>
      <c r="G225" s="415"/>
      <c r="H225" s="415"/>
      <c r="I225" s="426">
        <f t="shared" si="10"/>
        <v>0</v>
      </c>
    </row>
    <row r="226" spans="1:9" outlineLevel="1">
      <c r="A226" s="401" t="s">
        <v>500</v>
      </c>
      <c r="B226" s="398"/>
      <c r="C226" s="399">
        <v>219</v>
      </c>
      <c r="D226" s="402"/>
      <c r="E226" s="415"/>
      <c r="F226" s="420">
        <f t="shared" si="9"/>
        <v>0</v>
      </c>
      <c r="G226" s="415"/>
      <c r="H226" s="415"/>
      <c r="I226" s="426">
        <f t="shared" si="10"/>
        <v>0</v>
      </c>
    </row>
    <row r="227" spans="1:9" outlineLevel="1">
      <c r="A227" s="401" t="s">
        <v>501</v>
      </c>
      <c r="B227" s="398"/>
      <c r="C227" s="399">
        <v>220</v>
      </c>
      <c r="D227" s="402"/>
      <c r="E227" s="415"/>
      <c r="F227" s="420">
        <f t="shared" si="9"/>
        <v>0</v>
      </c>
      <c r="G227" s="415"/>
      <c r="H227" s="415"/>
      <c r="I227" s="426">
        <f t="shared" si="10"/>
        <v>0</v>
      </c>
    </row>
    <row r="228" spans="1:9" outlineLevel="1">
      <c r="A228" s="401" t="s">
        <v>502</v>
      </c>
      <c r="B228" s="398"/>
      <c r="C228" s="399">
        <v>221</v>
      </c>
      <c r="D228" s="402"/>
      <c r="E228" s="415"/>
      <c r="F228" s="420">
        <f t="shared" si="9"/>
        <v>0</v>
      </c>
      <c r="G228" s="415"/>
      <c r="H228" s="415"/>
      <c r="I228" s="426">
        <f t="shared" si="10"/>
        <v>0</v>
      </c>
    </row>
    <row r="229" spans="1:9" outlineLevel="1">
      <c r="A229" s="401" t="s">
        <v>503</v>
      </c>
      <c r="B229" s="398"/>
      <c r="C229" s="399">
        <v>222</v>
      </c>
      <c r="D229" s="402"/>
      <c r="E229" s="415"/>
      <c r="F229" s="420">
        <f t="shared" si="9"/>
        <v>0</v>
      </c>
      <c r="G229" s="415"/>
      <c r="H229" s="415"/>
      <c r="I229" s="426">
        <f t="shared" si="10"/>
        <v>0</v>
      </c>
    </row>
    <row r="230" spans="1:9" outlineLevel="1">
      <c r="A230" s="401" t="s">
        <v>504</v>
      </c>
      <c r="B230" s="398"/>
      <c r="C230" s="399">
        <v>223</v>
      </c>
      <c r="D230" s="402"/>
      <c r="E230" s="415"/>
      <c r="F230" s="420">
        <f t="shared" si="9"/>
        <v>0</v>
      </c>
      <c r="G230" s="415"/>
      <c r="H230" s="415"/>
      <c r="I230" s="426">
        <f t="shared" si="10"/>
        <v>0</v>
      </c>
    </row>
    <row r="231" spans="1:9" outlineLevel="1">
      <c r="A231" s="401" t="s">
        <v>505</v>
      </c>
      <c r="B231" s="398"/>
      <c r="C231" s="399">
        <v>224</v>
      </c>
      <c r="D231" s="402"/>
      <c r="E231" s="415"/>
      <c r="F231" s="420">
        <f t="shared" si="9"/>
        <v>0</v>
      </c>
      <c r="G231" s="415"/>
      <c r="H231" s="415"/>
      <c r="I231" s="426">
        <f t="shared" si="10"/>
        <v>0</v>
      </c>
    </row>
    <row r="232" spans="1:9" outlineLevel="1">
      <c r="A232" s="401" t="s">
        <v>506</v>
      </c>
      <c r="B232" s="398"/>
      <c r="C232" s="399">
        <v>225</v>
      </c>
      <c r="D232" s="402"/>
      <c r="E232" s="415"/>
      <c r="F232" s="420">
        <f t="shared" si="9"/>
        <v>0</v>
      </c>
      <c r="G232" s="415"/>
      <c r="H232" s="415"/>
      <c r="I232" s="426">
        <f t="shared" si="10"/>
        <v>0</v>
      </c>
    </row>
    <row r="233" spans="1:9" outlineLevel="1">
      <c r="A233" s="401" t="s">
        <v>507</v>
      </c>
      <c r="B233" s="398"/>
      <c r="C233" s="399">
        <v>226</v>
      </c>
      <c r="D233" s="402"/>
      <c r="E233" s="415"/>
      <c r="F233" s="420">
        <f t="shared" si="9"/>
        <v>0</v>
      </c>
      <c r="G233" s="415"/>
      <c r="H233" s="415"/>
      <c r="I233" s="426">
        <f t="shared" si="10"/>
        <v>0</v>
      </c>
    </row>
    <row r="234" spans="1:9" outlineLevel="1">
      <c r="A234" s="401" t="s">
        <v>508</v>
      </c>
      <c r="B234" s="398"/>
      <c r="C234" s="399">
        <v>227</v>
      </c>
      <c r="D234" s="402"/>
      <c r="E234" s="415"/>
      <c r="F234" s="420">
        <f t="shared" si="9"/>
        <v>0</v>
      </c>
      <c r="G234" s="415"/>
      <c r="H234" s="415"/>
      <c r="I234" s="426">
        <f t="shared" si="10"/>
        <v>0</v>
      </c>
    </row>
    <row r="235" spans="1:9" outlineLevel="1">
      <c r="A235" s="401" t="s">
        <v>509</v>
      </c>
      <c r="B235" s="398"/>
      <c r="C235" s="399">
        <v>228</v>
      </c>
      <c r="D235" s="402"/>
      <c r="E235" s="415"/>
      <c r="F235" s="420">
        <f t="shared" si="9"/>
        <v>0</v>
      </c>
      <c r="G235" s="415"/>
      <c r="H235" s="415"/>
      <c r="I235" s="426">
        <f t="shared" si="10"/>
        <v>0</v>
      </c>
    </row>
    <row r="236" spans="1:9" outlineLevel="1">
      <c r="A236" s="401" t="s">
        <v>510</v>
      </c>
      <c r="B236" s="398"/>
      <c r="C236" s="399">
        <v>229</v>
      </c>
      <c r="D236" s="402"/>
      <c r="E236" s="415"/>
      <c r="F236" s="420">
        <f t="shared" si="9"/>
        <v>0</v>
      </c>
      <c r="G236" s="415"/>
      <c r="H236" s="415"/>
      <c r="I236" s="426">
        <f t="shared" si="10"/>
        <v>0</v>
      </c>
    </row>
    <row r="237" spans="1:9" outlineLevel="1">
      <c r="A237" s="401" t="s">
        <v>511</v>
      </c>
      <c r="B237" s="398"/>
      <c r="C237" s="399">
        <v>230</v>
      </c>
      <c r="D237" s="402"/>
      <c r="E237" s="415"/>
      <c r="F237" s="420">
        <f t="shared" si="9"/>
        <v>0</v>
      </c>
      <c r="G237" s="415"/>
      <c r="H237" s="415"/>
      <c r="I237" s="426">
        <f t="shared" si="10"/>
        <v>0</v>
      </c>
    </row>
    <row r="238" spans="1:9" outlineLevel="1">
      <c r="A238" s="401" t="s">
        <v>512</v>
      </c>
      <c r="B238" s="398"/>
      <c r="C238" s="399">
        <v>231</v>
      </c>
      <c r="D238" s="402"/>
      <c r="E238" s="415"/>
      <c r="F238" s="420">
        <f t="shared" si="9"/>
        <v>0</v>
      </c>
      <c r="G238" s="415"/>
      <c r="H238" s="415"/>
      <c r="I238" s="426">
        <f t="shared" si="10"/>
        <v>0</v>
      </c>
    </row>
    <row r="239" spans="1:9" outlineLevel="1">
      <c r="A239" s="401" t="s">
        <v>513</v>
      </c>
      <c r="B239" s="398"/>
      <c r="C239" s="399">
        <v>232</v>
      </c>
      <c r="D239" s="402"/>
      <c r="E239" s="415"/>
      <c r="F239" s="420">
        <f t="shared" si="9"/>
        <v>0</v>
      </c>
      <c r="G239" s="415"/>
      <c r="H239" s="415"/>
      <c r="I239" s="426">
        <f t="shared" si="10"/>
        <v>0</v>
      </c>
    </row>
    <row r="240" spans="1:9" outlineLevel="1">
      <c r="A240" s="401" t="s">
        <v>514</v>
      </c>
      <c r="B240" s="398"/>
      <c r="C240" s="399">
        <v>233</v>
      </c>
      <c r="D240" s="402"/>
      <c r="E240" s="415"/>
      <c r="F240" s="420">
        <f t="shared" si="9"/>
        <v>0</v>
      </c>
      <c r="G240" s="415"/>
      <c r="H240" s="415"/>
      <c r="I240" s="426">
        <f t="shared" si="10"/>
        <v>0</v>
      </c>
    </row>
    <row r="241" spans="1:9" outlineLevel="1">
      <c r="A241" s="401" t="s">
        <v>515</v>
      </c>
      <c r="B241" s="398"/>
      <c r="C241" s="399">
        <v>234</v>
      </c>
      <c r="D241" s="402"/>
      <c r="E241" s="415"/>
      <c r="F241" s="420">
        <f t="shared" si="9"/>
        <v>0</v>
      </c>
      <c r="G241" s="415"/>
      <c r="H241" s="415"/>
      <c r="I241" s="426">
        <f t="shared" si="10"/>
        <v>0</v>
      </c>
    </row>
    <row r="242" spans="1:9" outlineLevel="1">
      <c r="A242" s="401" t="s">
        <v>516</v>
      </c>
      <c r="B242" s="398"/>
      <c r="C242" s="399">
        <v>235</v>
      </c>
      <c r="D242" s="402"/>
      <c r="E242" s="415"/>
      <c r="F242" s="420">
        <f t="shared" si="9"/>
        <v>0</v>
      </c>
      <c r="G242" s="415"/>
      <c r="H242" s="415"/>
      <c r="I242" s="426">
        <f t="shared" si="10"/>
        <v>0</v>
      </c>
    </row>
    <row r="243" spans="1:9" outlineLevel="1">
      <c r="A243" s="401" t="s">
        <v>517</v>
      </c>
      <c r="B243" s="398"/>
      <c r="C243" s="399">
        <v>236</v>
      </c>
      <c r="D243" s="402"/>
      <c r="E243" s="415"/>
      <c r="F243" s="420">
        <f t="shared" si="9"/>
        <v>0</v>
      </c>
      <c r="G243" s="415"/>
      <c r="H243" s="415"/>
      <c r="I243" s="426">
        <f t="shared" si="10"/>
        <v>0</v>
      </c>
    </row>
    <row r="244" spans="1:9" outlineLevel="1">
      <c r="A244" s="401" t="s">
        <v>518</v>
      </c>
      <c r="B244" s="398"/>
      <c r="C244" s="399">
        <v>237</v>
      </c>
      <c r="D244" s="402"/>
      <c r="E244" s="415"/>
      <c r="F244" s="420">
        <f t="shared" si="9"/>
        <v>0</v>
      </c>
      <c r="G244" s="415"/>
      <c r="H244" s="415"/>
      <c r="I244" s="426">
        <f t="shared" si="10"/>
        <v>0</v>
      </c>
    </row>
    <row r="245" spans="1:9" outlineLevel="1">
      <c r="A245" s="401" t="s">
        <v>519</v>
      </c>
      <c r="B245" s="398"/>
      <c r="C245" s="399">
        <v>238</v>
      </c>
      <c r="D245" s="402"/>
      <c r="E245" s="415"/>
      <c r="F245" s="420">
        <f t="shared" si="9"/>
        <v>0</v>
      </c>
      <c r="G245" s="415"/>
      <c r="H245" s="415"/>
      <c r="I245" s="426">
        <f t="shared" si="10"/>
        <v>0</v>
      </c>
    </row>
    <row r="246" spans="1:9" outlineLevel="1">
      <c r="A246" s="401" t="s">
        <v>520</v>
      </c>
      <c r="B246" s="398"/>
      <c r="C246" s="399">
        <v>239</v>
      </c>
      <c r="D246" s="402"/>
      <c r="E246" s="415"/>
      <c r="F246" s="420">
        <f t="shared" si="9"/>
        <v>0</v>
      </c>
      <c r="G246" s="415"/>
      <c r="H246" s="415"/>
      <c r="I246" s="426">
        <f t="shared" si="10"/>
        <v>0</v>
      </c>
    </row>
    <row r="247" spans="1:9" outlineLevel="1">
      <c r="A247" s="401" t="s">
        <v>521</v>
      </c>
      <c r="B247" s="398"/>
      <c r="C247" s="399">
        <v>240</v>
      </c>
      <c r="D247" s="402"/>
      <c r="E247" s="415"/>
      <c r="F247" s="420">
        <f t="shared" si="9"/>
        <v>0</v>
      </c>
      <c r="G247" s="415"/>
      <c r="H247" s="415"/>
      <c r="I247" s="426">
        <f t="shared" si="10"/>
        <v>0</v>
      </c>
    </row>
    <row r="248" spans="1:9" outlineLevel="1">
      <c r="A248" s="401" t="s">
        <v>522</v>
      </c>
      <c r="B248" s="398"/>
      <c r="C248" s="399">
        <v>241</v>
      </c>
      <c r="D248" s="402"/>
      <c r="E248" s="415"/>
      <c r="F248" s="420">
        <f t="shared" si="9"/>
        <v>0</v>
      </c>
      <c r="G248" s="415"/>
      <c r="H248" s="415"/>
      <c r="I248" s="426">
        <f t="shared" si="10"/>
        <v>0</v>
      </c>
    </row>
    <row r="249" spans="1:9" outlineLevel="1">
      <c r="A249" s="401" t="s">
        <v>523</v>
      </c>
      <c r="B249" s="398"/>
      <c r="C249" s="399">
        <v>242</v>
      </c>
      <c r="D249" s="402"/>
      <c r="E249" s="415"/>
      <c r="F249" s="420">
        <f t="shared" si="9"/>
        <v>0</v>
      </c>
      <c r="G249" s="415"/>
      <c r="H249" s="415"/>
      <c r="I249" s="426">
        <f t="shared" si="10"/>
        <v>0</v>
      </c>
    </row>
    <row r="250" spans="1:9" outlineLevel="1">
      <c r="A250" s="401" t="s">
        <v>524</v>
      </c>
      <c r="B250" s="398"/>
      <c r="C250" s="399">
        <v>243</v>
      </c>
      <c r="D250" s="402"/>
      <c r="E250" s="415"/>
      <c r="F250" s="420">
        <f t="shared" si="9"/>
        <v>0</v>
      </c>
      <c r="G250" s="415"/>
      <c r="H250" s="415"/>
      <c r="I250" s="426">
        <f t="shared" si="10"/>
        <v>0</v>
      </c>
    </row>
    <row r="251" spans="1:9" outlineLevel="1">
      <c r="A251" s="401" t="s">
        <v>525</v>
      </c>
      <c r="B251" s="398"/>
      <c r="C251" s="399">
        <v>244</v>
      </c>
      <c r="D251" s="402"/>
      <c r="E251" s="415"/>
      <c r="F251" s="420">
        <f t="shared" si="9"/>
        <v>0</v>
      </c>
      <c r="G251" s="415"/>
      <c r="H251" s="415"/>
      <c r="I251" s="426">
        <f t="shared" si="10"/>
        <v>0</v>
      </c>
    </row>
    <row r="252" spans="1:9" outlineLevel="1">
      <c r="A252" s="401" t="s">
        <v>526</v>
      </c>
      <c r="B252" s="398"/>
      <c r="C252" s="399">
        <v>245</v>
      </c>
      <c r="D252" s="402"/>
      <c r="E252" s="415"/>
      <c r="F252" s="420">
        <f t="shared" si="9"/>
        <v>0</v>
      </c>
      <c r="G252" s="415"/>
      <c r="H252" s="415"/>
      <c r="I252" s="426">
        <f t="shared" si="10"/>
        <v>0</v>
      </c>
    </row>
    <row r="253" spans="1:9" outlineLevel="1">
      <c r="A253" s="401" t="s">
        <v>527</v>
      </c>
      <c r="B253" s="398"/>
      <c r="C253" s="399">
        <v>246</v>
      </c>
      <c r="D253" s="402"/>
      <c r="E253" s="415"/>
      <c r="F253" s="420">
        <f t="shared" si="9"/>
        <v>0</v>
      </c>
      <c r="G253" s="415"/>
      <c r="H253" s="415"/>
      <c r="I253" s="426">
        <f t="shared" si="10"/>
        <v>0</v>
      </c>
    </row>
    <row r="254" spans="1:9" outlineLevel="1">
      <c r="A254" s="401" t="s">
        <v>528</v>
      </c>
      <c r="B254" s="398"/>
      <c r="C254" s="399">
        <v>247</v>
      </c>
      <c r="D254" s="402"/>
      <c r="E254" s="415"/>
      <c r="F254" s="420">
        <f t="shared" si="9"/>
        <v>0</v>
      </c>
      <c r="G254" s="415"/>
      <c r="H254" s="415"/>
      <c r="I254" s="426">
        <f t="shared" si="10"/>
        <v>0</v>
      </c>
    </row>
    <row r="255" spans="1:9" outlineLevel="1">
      <c r="A255" s="401" t="s">
        <v>529</v>
      </c>
      <c r="B255" s="398"/>
      <c r="C255" s="399">
        <v>248</v>
      </c>
      <c r="D255" s="402"/>
      <c r="E255" s="415"/>
      <c r="F255" s="420">
        <f t="shared" si="9"/>
        <v>0</v>
      </c>
      <c r="G255" s="415"/>
      <c r="H255" s="415"/>
      <c r="I255" s="426">
        <f t="shared" si="10"/>
        <v>0</v>
      </c>
    </row>
    <row r="256" spans="1:9" outlineLevel="1">
      <c r="A256" s="401" t="s">
        <v>530</v>
      </c>
      <c r="B256" s="398"/>
      <c r="C256" s="399">
        <v>249</v>
      </c>
      <c r="D256" s="402"/>
      <c r="E256" s="415"/>
      <c r="F256" s="420">
        <f t="shared" si="9"/>
        <v>0</v>
      </c>
      <c r="G256" s="415"/>
      <c r="H256" s="415"/>
      <c r="I256" s="426">
        <f t="shared" si="10"/>
        <v>0</v>
      </c>
    </row>
    <row r="257" spans="1:9" outlineLevel="1">
      <c r="A257" s="401" t="s">
        <v>531</v>
      </c>
      <c r="B257" s="398"/>
      <c r="C257" s="399">
        <v>250</v>
      </c>
      <c r="D257" s="402"/>
      <c r="E257" s="415"/>
      <c r="F257" s="420">
        <f t="shared" si="9"/>
        <v>0</v>
      </c>
      <c r="G257" s="415"/>
      <c r="H257" s="415"/>
      <c r="I257" s="426">
        <f t="shared" si="10"/>
        <v>0</v>
      </c>
    </row>
    <row r="258" spans="1:9" outlineLevel="1">
      <c r="A258" s="401" t="s">
        <v>532</v>
      </c>
      <c r="B258" s="398"/>
      <c r="C258" s="399">
        <v>251</v>
      </c>
      <c r="D258" s="402"/>
      <c r="E258" s="415"/>
      <c r="F258" s="420">
        <f t="shared" si="9"/>
        <v>0</v>
      </c>
      <c r="G258" s="415"/>
      <c r="H258" s="415"/>
      <c r="I258" s="426">
        <f t="shared" si="10"/>
        <v>0</v>
      </c>
    </row>
    <row r="259" spans="1:9" ht="15.75" outlineLevel="1" thickBot="1">
      <c r="A259" s="403" t="s">
        <v>234</v>
      </c>
      <c r="B259" s="404"/>
      <c r="C259" s="405">
        <v>378</v>
      </c>
      <c r="D259" s="406"/>
      <c r="E259" s="416"/>
      <c r="F259" s="422">
        <f t="shared" si="9"/>
        <v>0</v>
      </c>
      <c r="G259" s="416"/>
      <c r="H259" s="416"/>
      <c r="I259" s="428">
        <f t="shared" si="10"/>
        <v>0</v>
      </c>
    </row>
    <row r="260" spans="1:9" ht="16.5" thickTop="1" thickBot="1">
      <c r="A260" s="407" t="s">
        <v>533</v>
      </c>
      <c r="B260" s="408"/>
      <c r="C260" s="409">
        <v>34</v>
      </c>
      <c r="D260" s="410">
        <f t="shared" ref="D260:H260" si="11">SUM(D8,D30,D34)</f>
        <v>0</v>
      </c>
      <c r="E260" s="417">
        <f t="shared" si="11"/>
        <v>0</v>
      </c>
      <c r="F260" s="423">
        <f t="shared" si="9"/>
        <v>0</v>
      </c>
      <c r="G260" s="417">
        <f t="shared" si="11"/>
        <v>0</v>
      </c>
      <c r="H260" s="417">
        <f t="shared" si="11"/>
        <v>0</v>
      </c>
      <c r="I260" s="429">
        <f t="shared" si="10"/>
        <v>0</v>
      </c>
    </row>
    <row r="261" spans="1:9" ht="15.75" thickTop="1"/>
  </sheetData>
  <mergeCells count="2">
    <mergeCell ref="D4:F5"/>
    <mergeCell ref="G4:I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1"/>
  <sheetViews>
    <sheetView zoomScale="90" zoomScaleNormal="90" workbookViewId="0">
      <selection activeCell="A3" sqref="A3"/>
    </sheetView>
  </sheetViews>
  <sheetFormatPr defaultRowHeight="15" outlineLevelRow="1"/>
  <cols>
    <col min="1" max="1" width="9" style="69"/>
    <col min="2" max="2" width="25.75" style="69" customWidth="1"/>
    <col min="3" max="3" width="6.25" style="69" customWidth="1"/>
    <col min="4" max="9" width="11.625" style="69" customWidth="1"/>
    <col min="10" max="255" width="9" style="69"/>
    <col min="256" max="256" width="2.875" style="69" customWidth="1"/>
    <col min="257" max="257" width="9" style="69"/>
    <col min="258" max="258" width="25.75" style="69" customWidth="1"/>
    <col min="259" max="259" width="6.25" style="69" customWidth="1"/>
    <col min="260" max="260" width="15.625" style="69" bestFit="1" customWidth="1"/>
    <col min="261" max="261" width="14.375" style="69" customWidth="1"/>
    <col min="262" max="262" width="3.375" style="69" customWidth="1"/>
    <col min="263" max="511" width="9" style="69"/>
    <col min="512" max="512" width="2.875" style="69" customWidth="1"/>
    <col min="513" max="513" width="9" style="69"/>
    <col min="514" max="514" width="25.75" style="69" customWidth="1"/>
    <col min="515" max="515" width="6.25" style="69" customWidth="1"/>
    <col min="516" max="516" width="15.625" style="69" bestFit="1" customWidth="1"/>
    <col min="517" max="517" width="14.375" style="69" customWidth="1"/>
    <col min="518" max="518" width="3.375" style="69" customWidth="1"/>
    <col min="519" max="767" width="9" style="69"/>
    <col min="768" max="768" width="2.875" style="69" customWidth="1"/>
    <col min="769" max="769" width="9" style="69"/>
    <col min="770" max="770" width="25.75" style="69" customWidth="1"/>
    <col min="771" max="771" width="6.25" style="69" customWidth="1"/>
    <col min="772" max="772" width="15.625" style="69" bestFit="1" customWidth="1"/>
    <col min="773" max="773" width="14.375" style="69" customWidth="1"/>
    <col min="774" max="774" width="3.375" style="69" customWidth="1"/>
    <col min="775" max="1023" width="9" style="69"/>
    <col min="1024" max="1024" width="2.875" style="69" customWidth="1"/>
    <col min="1025" max="1025" width="9" style="69"/>
    <col min="1026" max="1026" width="25.75" style="69" customWidth="1"/>
    <col min="1027" max="1027" width="6.25" style="69" customWidth="1"/>
    <col min="1028" max="1028" width="15.625" style="69" bestFit="1" customWidth="1"/>
    <col min="1029" max="1029" width="14.375" style="69" customWidth="1"/>
    <col min="1030" max="1030" width="3.375" style="69" customWidth="1"/>
    <col min="1031" max="1279" width="9" style="69"/>
    <col min="1280" max="1280" width="2.875" style="69" customWidth="1"/>
    <col min="1281" max="1281" width="9" style="69"/>
    <col min="1282" max="1282" width="25.75" style="69" customWidth="1"/>
    <col min="1283" max="1283" width="6.25" style="69" customWidth="1"/>
    <col min="1284" max="1284" width="15.625" style="69" bestFit="1" customWidth="1"/>
    <col min="1285" max="1285" width="14.375" style="69" customWidth="1"/>
    <col min="1286" max="1286" width="3.375" style="69" customWidth="1"/>
    <col min="1287" max="1535" width="9" style="69"/>
    <col min="1536" max="1536" width="2.875" style="69" customWidth="1"/>
    <col min="1537" max="1537" width="9" style="69"/>
    <col min="1538" max="1538" width="25.75" style="69" customWidth="1"/>
    <col min="1539" max="1539" width="6.25" style="69" customWidth="1"/>
    <col min="1540" max="1540" width="15.625" style="69" bestFit="1" customWidth="1"/>
    <col min="1541" max="1541" width="14.375" style="69" customWidth="1"/>
    <col min="1542" max="1542" width="3.375" style="69" customWidth="1"/>
    <col min="1543" max="1791" width="9" style="69"/>
    <col min="1792" max="1792" width="2.875" style="69" customWidth="1"/>
    <col min="1793" max="1793" width="9" style="69"/>
    <col min="1794" max="1794" width="25.75" style="69" customWidth="1"/>
    <col min="1795" max="1795" width="6.25" style="69" customWidth="1"/>
    <col min="1796" max="1796" width="15.625" style="69" bestFit="1" customWidth="1"/>
    <col min="1797" max="1797" width="14.375" style="69" customWidth="1"/>
    <col min="1798" max="1798" width="3.375" style="69" customWidth="1"/>
    <col min="1799" max="2047" width="9" style="69"/>
    <col min="2048" max="2048" width="2.875" style="69" customWidth="1"/>
    <col min="2049" max="2049" width="9" style="69"/>
    <col min="2050" max="2050" width="25.75" style="69" customWidth="1"/>
    <col min="2051" max="2051" width="6.25" style="69" customWidth="1"/>
    <col min="2052" max="2052" width="15.625" style="69" bestFit="1" customWidth="1"/>
    <col min="2053" max="2053" width="14.375" style="69" customWidth="1"/>
    <col min="2054" max="2054" width="3.375" style="69" customWidth="1"/>
    <col min="2055" max="2303" width="9" style="69"/>
    <col min="2304" max="2304" width="2.875" style="69" customWidth="1"/>
    <col min="2305" max="2305" width="9" style="69"/>
    <col min="2306" max="2306" width="25.75" style="69" customWidth="1"/>
    <col min="2307" max="2307" width="6.25" style="69" customWidth="1"/>
    <col min="2308" max="2308" width="15.625" style="69" bestFit="1" customWidth="1"/>
    <col min="2309" max="2309" width="14.375" style="69" customWidth="1"/>
    <col min="2310" max="2310" width="3.375" style="69" customWidth="1"/>
    <col min="2311" max="2559" width="9" style="69"/>
    <col min="2560" max="2560" width="2.875" style="69" customWidth="1"/>
    <col min="2561" max="2561" width="9" style="69"/>
    <col min="2562" max="2562" width="25.75" style="69" customWidth="1"/>
    <col min="2563" max="2563" width="6.25" style="69" customWidth="1"/>
    <col min="2564" max="2564" width="15.625" style="69" bestFit="1" customWidth="1"/>
    <col min="2565" max="2565" width="14.375" style="69" customWidth="1"/>
    <col min="2566" max="2566" width="3.375" style="69" customWidth="1"/>
    <col min="2567" max="2815" width="9" style="69"/>
    <col min="2816" max="2816" width="2.875" style="69" customWidth="1"/>
    <col min="2817" max="2817" width="9" style="69"/>
    <col min="2818" max="2818" width="25.75" style="69" customWidth="1"/>
    <col min="2819" max="2819" width="6.25" style="69" customWidth="1"/>
    <col min="2820" max="2820" width="15.625" style="69" bestFit="1" customWidth="1"/>
    <col min="2821" max="2821" width="14.375" style="69" customWidth="1"/>
    <col min="2822" max="2822" width="3.375" style="69" customWidth="1"/>
    <col min="2823" max="3071" width="9" style="69"/>
    <col min="3072" max="3072" width="2.875" style="69" customWidth="1"/>
    <col min="3073" max="3073" width="9" style="69"/>
    <col min="3074" max="3074" width="25.75" style="69" customWidth="1"/>
    <col min="3075" max="3075" width="6.25" style="69" customWidth="1"/>
    <col min="3076" max="3076" width="15.625" style="69" bestFit="1" customWidth="1"/>
    <col min="3077" max="3077" width="14.375" style="69" customWidth="1"/>
    <col min="3078" max="3078" width="3.375" style="69" customWidth="1"/>
    <col min="3079" max="3327" width="9" style="69"/>
    <col min="3328" max="3328" width="2.875" style="69" customWidth="1"/>
    <col min="3329" max="3329" width="9" style="69"/>
    <col min="3330" max="3330" width="25.75" style="69" customWidth="1"/>
    <col min="3331" max="3331" width="6.25" style="69" customWidth="1"/>
    <col min="3332" max="3332" width="15.625" style="69" bestFit="1" customWidth="1"/>
    <col min="3333" max="3333" width="14.375" style="69" customWidth="1"/>
    <col min="3334" max="3334" width="3.375" style="69" customWidth="1"/>
    <col min="3335" max="3583" width="9" style="69"/>
    <col min="3584" max="3584" width="2.875" style="69" customWidth="1"/>
    <col min="3585" max="3585" width="9" style="69"/>
    <col min="3586" max="3586" width="25.75" style="69" customWidth="1"/>
    <col min="3587" max="3587" width="6.25" style="69" customWidth="1"/>
    <col min="3588" max="3588" width="15.625" style="69" bestFit="1" customWidth="1"/>
    <col min="3589" max="3589" width="14.375" style="69" customWidth="1"/>
    <col min="3590" max="3590" width="3.375" style="69" customWidth="1"/>
    <col min="3591" max="3839" width="9" style="69"/>
    <col min="3840" max="3840" width="2.875" style="69" customWidth="1"/>
    <col min="3841" max="3841" width="9" style="69"/>
    <col min="3842" max="3842" width="25.75" style="69" customWidth="1"/>
    <col min="3843" max="3843" width="6.25" style="69" customWidth="1"/>
    <col min="3844" max="3844" width="15.625" style="69" bestFit="1" customWidth="1"/>
    <col min="3845" max="3845" width="14.375" style="69" customWidth="1"/>
    <col min="3846" max="3846" width="3.375" style="69" customWidth="1"/>
    <col min="3847" max="4095" width="9" style="69"/>
    <col min="4096" max="4096" width="2.875" style="69" customWidth="1"/>
    <col min="4097" max="4097" width="9" style="69"/>
    <col min="4098" max="4098" width="25.75" style="69" customWidth="1"/>
    <col min="4099" max="4099" width="6.25" style="69" customWidth="1"/>
    <col min="4100" max="4100" width="15.625" style="69" bestFit="1" customWidth="1"/>
    <col min="4101" max="4101" width="14.375" style="69" customWidth="1"/>
    <col min="4102" max="4102" width="3.375" style="69" customWidth="1"/>
    <col min="4103" max="4351" width="9" style="69"/>
    <col min="4352" max="4352" width="2.875" style="69" customWidth="1"/>
    <col min="4353" max="4353" width="9" style="69"/>
    <col min="4354" max="4354" width="25.75" style="69" customWidth="1"/>
    <col min="4355" max="4355" width="6.25" style="69" customWidth="1"/>
    <col min="4356" max="4356" width="15.625" style="69" bestFit="1" customWidth="1"/>
    <col min="4357" max="4357" width="14.375" style="69" customWidth="1"/>
    <col min="4358" max="4358" width="3.375" style="69" customWidth="1"/>
    <col min="4359" max="4607" width="9" style="69"/>
    <col min="4608" max="4608" width="2.875" style="69" customWidth="1"/>
    <col min="4609" max="4609" width="9" style="69"/>
    <col min="4610" max="4610" width="25.75" style="69" customWidth="1"/>
    <col min="4611" max="4611" width="6.25" style="69" customWidth="1"/>
    <col min="4612" max="4612" width="15.625" style="69" bestFit="1" customWidth="1"/>
    <col min="4613" max="4613" width="14.375" style="69" customWidth="1"/>
    <col min="4614" max="4614" width="3.375" style="69" customWidth="1"/>
    <col min="4615" max="4863" width="9" style="69"/>
    <col min="4864" max="4864" width="2.875" style="69" customWidth="1"/>
    <col min="4865" max="4865" width="9" style="69"/>
    <col min="4866" max="4866" width="25.75" style="69" customWidth="1"/>
    <col min="4867" max="4867" width="6.25" style="69" customWidth="1"/>
    <col min="4868" max="4868" width="15.625" style="69" bestFit="1" customWidth="1"/>
    <col min="4869" max="4869" width="14.375" style="69" customWidth="1"/>
    <col min="4870" max="4870" width="3.375" style="69" customWidth="1"/>
    <col min="4871" max="5119" width="9" style="69"/>
    <col min="5120" max="5120" width="2.875" style="69" customWidth="1"/>
    <col min="5121" max="5121" width="9" style="69"/>
    <col min="5122" max="5122" width="25.75" style="69" customWidth="1"/>
    <col min="5123" max="5123" width="6.25" style="69" customWidth="1"/>
    <col min="5124" max="5124" width="15.625" style="69" bestFit="1" customWidth="1"/>
    <col min="5125" max="5125" width="14.375" style="69" customWidth="1"/>
    <col min="5126" max="5126" width="3.375" style="69" customWidth="1"/>
    <col min="5127" max="5375" width="9" style="69"/>
    <col min="5376" max="5376" width="2.875" style="69" customWidth="1"/>
    <col min="5377" max="5377" width="9" style="69"/>
    <col min="5378" max="5378" width="25.75" style="69" customWidth="1"/>
    <col min="5379" max="5379" width="6.25" style="69" customWidth="1"/>
    <col min="5380" max="5380" width="15.625" style="69" bestFit="1" customWidth="1"/>
    <col min="5381" max="5381" width="14.375" style="69" customWidth="1"/>
    <col min="5382" max="5382" width="3.375" style="69" customWidth="1"/>
    <col min="5383" max="5631" width="9" style="69"/>
    <col min="5632" max="5632" width="2.875" style="69" customWidth="1"/>
    <col min="5633" max="5633" width="9" style="69"/>
    <col min="5634" max="5634" width="25.75" style="69" customWidth="1"/>
    <col min="5635" max="5635" width="6.25" style="69" customWidth="1"/>
    <col min="5636" max="5636" width="15.625" style="69" bestFit="1" customWidth="1"/>
    <col min="5637" max="5637" width="14.375" style="69" customWidth="1"/>
    <col min="5638" max="5638" width="3.375" style="69" customWidth="1"/>
    <col min="5639" max="5887" width="9" style="69"/>
    <col min="5888" max="5888" width="2.875" style="69" customWidth="1"/>
    <col min="5889" max="5889" width="9" style="69"/>
    <col min="5890" max="5890" width="25.75" style="69" customWidth="1"/>
    <col min="5891" max="5891" width="6.25" style="69" customWidth="1"/>
    <col min="5892" max="5892" width="15.625" style="69" bestFit="1" customWidth="1"/>
    <col min="5893" max="5893" width="14.375" style="69" customWidth="1"/>
    <col min="5894" max="5894" width="3.375" style="69" customWidth="1"/>
    <col min="5895" max="6143" width="9" style="69"/>
    <col min="6144" max="6144" width="2.875" style="69" customWidth="1"/>
    <col min="6145" max="6145" width="9" style="69"/>
    <col min="6146" max="6146" width="25.75" style="69" customWidth="1"/>
    <col min="6147" max="6147" width="6.25" style="69" customWidth="1"/>
    <col min="6148" max="6148" width="15.625" style="69" bestFit="1" customWidth="1"/>
    <col min="6149" max="6149" width="14.375" style="69" customWidth="1"/>
    <col min="6150" max="6150" width="3.375" style="69" customWidth="1"/>
    <col min="6151" max="6399" width="9" style="69"/>
    <col min="6400" max="6400" width="2.875" style="69" customWidth="1"/>
    <col min="6401" max="6401" width="9" style="69"/>
    <col min="6402" max="6402" width="25.75" style="69" customWidth="1"/>
    <col min="6403" max="6403" width="6.25" style="69" customWidth="1"/>
    <col min="6404" max="6404" width="15.625" style="69" bestFit="1" customWidth="1"/>
    <col min="6405" max="6405" width="14.375" style="69" customWidth="1"/>
    <col min="6406" max="6406" width="3.375" style="69" customWidth="1"/>
    <col min="6407" max="6655" width="9" style="69"/>
    <col min="6656" max="6656" width="2.875" style="69" customWidth="1"/>
    <col min="6657" max="6657" width="9" style="69"/>
    <col min="6658" max="6658" width="25.75" style="69" customWidth="1"/>
    <col min="6659" max="6659" width="6.25" style="69" customWidth="1"/>
    <col min="6660" max="6660" width="15.625" style="69" bestFit="1" customWidth="1"/>
    <col min="6661" max="6661" width="14.375" style="69" customWidth="1"/>
    <col min="6662" max="6662" width="3.375" style="69" customWidth="1"/>
    <col min="6663" max="6911" width="9" style="69"/>
    <col min="6912" max="6912" width="2.875" style="69" customWidth="1"/>
    <col min="6913" max="6913" width="9" style="69"/>
    <col min="6914" max="6914" width="25.75" style="69" customWidth="1"/>
    <col min="6915" max="6915" width="6.25" style="69" customWidth="1"/>
    <col min="6916" max="6916" width="15.625" style="69" bestFit="1" customWidth="1"/>
    <col min="6917" max="6917" width="14.375" style="69" customWidth="1"/>
    <col min="6918" max="6918" width="3.375" style="69" customWidth="1"/>
    <col min="6919" max="7167" width="9" style="69"/>
    <col min="7168" max="7168" width="2.875" style="69" customWidth="1"/>
    <col min="7169" max="7169" width="9" style="69"/>
    <col min="7170" max="7170" width="25.75" style="69" customWidth="1"/>
    <col min="7171" max="7171" width="6.25" style="69" customWidth="1"/>
    <col min="7172" max="7172" width="15.625" style="69" bestFit="1" customWidth="1"/>
    <col min="7173" max="7173" width="14.375" style="69" customWidth="1"/>
    <col min="7174" max="7174" width="3.375" style="69" customWidth="1"/>
    <col min="7175" max="7423" width="9" style="69"/>
    <col min="7424" max="7424" width="2.875" style="69" customWidth="1"/>
    <col min="7425" max="7425" width="9" style="69"/>
    <col min="7426" max="7426" width="25.75" style="69" customWidth="1"/>
    <col min="7427" max="7427" width="6.25" style="69" customWidth="1"/>
    <col min="7428" max="7428" width="15.625" style="69" bestFit="1" customWidth="1"/>
    <col min="7429" max="7429" width="14.375" style="69" customWidth="1"/>
    <col min="7430" max="7430" width="3.375" style="69" customWidth="1"/>
    <col min="7431" max="7679" width="9" style="69"/>
    <col min="7680" max="7680" width="2.875" style="69" customWidth="1"/>
    <col min="7681" max="7681" width="9" style="69"/>
    <col min="7682" max="7682" width="25.75" style="69" customWidth="1"/>
    <col min="7683" max="7683" width="6.25" style="69" customWidth="1"/>
    <col min="7684" max="7684" width="15.625" style="69" bestFit="1" customWidth="1"/>
    <col min="7685" max="7685" width="14.375" style="69" customWidth="1"/>
    <col min="7686" max="7686" width="3.375" style="69" customWidth="1"/>
    <col min="7687" max="7935" width="9" style="69"/>
    <col min="7936" max="7936" width="2.875" style="69" customWidth="1"/>
    <col min="7937" max="7937" width="9" style="69"/>
    <col min="7938" max="7938" width="25.75" style="69" customWidth="1"/>
    <col min="7939" max="7939" width="6.25" style="69" customWidth="1"/>
    <col min="7940" max="7940" width="15.625" style="69" bestFit="1" customWidth="1"/>
    <col min="7941" max="7941" width="14.375" style="69" customWidth="1"/>
    <col min="7942" max="7942" width="3.375" style="69" customWidth="1"/>
    <col min="7943" max="8191" width="9" style="69"/>
    <col min="8192" max="8192" width="2.875" style="69" customWidth="1"/>
    <col min="8193" max="8193" width="9" style="69"/>
    <col min="8194" max="8194" width="25.75" style="69" customWidth="1"/>
    <col min="8195" max="8195" width="6.25" style="69" customWidth="1"/>
    <col min="8196" max="8196" width="15.625" style="69" bestFit="1" customWidth="1"/>
    <col min="8197" max="8197" width="14.375" style="69" customWidth="1"/>
    <col min="8198" max="8198" width="3.375" style="69" customWidth="1"/>
    <col min="8199" max="8447" width="9" style="69"/>
    <col min="8448" max="8448" width="2.875" style="69" customWidth="1"/>
    <col min="8449" max="8449" width="9" style="69"/>
    <col min="8450" max="8450" width="25.75" style="69" customWidth="1"/>
    <col min="8451" max="8451" width="6.25" style="69" customWidth="1"/>
    <col min="8452" max="8452" width="15.625" style="69" bestFit="1" customWidth="1"/>
    <col min="8453" max="8453" width="14.375" style="69" customWidth="1"/>
    <col min="8454" max="8454" width="3.375" style="69" customWidth="1"/>
    <col min="8455" max="8703" width="9" style="69"/>
    <col min="8704" max="8704" width="2.875" style="69" customWidth="1"/>
    <col min="8705" max="8705" width="9" style="69"/>
    <col min="8706" max="8706" width="25.75" style="69" customWidth="1"/>
    <col min="8707" max="8707" width="6.25" style="69" customWidth="1"/>
    <col min="8708" max="8708" width="15.625" style="69" bestFit="1" customWidth="1"/>
    <col min="8709" max="8709" width="14.375" style="69" customWidth="1"/>
    <col min="8710" max="8710" width="3.375" style="69" customWidth="1"/>
    <col min="8711" max="8959" width="9" style="69"/>
    <col min="8960" max="8960" width="2.875" style="69" customWidth="1"/>
    <col min="8961" max="8961" width="9" style="69"/>
    <col min="8962" max="8962" width="25.75" style="69" customWidth="1"/>
    <col min="8963" max="8963" width="6.25" style="69" customWidth="1"/>
    <col min="8964" max="8964" width="15.625" style="69" bestFit="1" customWidth="1"/>
    <col min="8965" max="8965" width="14.375" style="69" customWidth="1"/>
    <col min="8966" max="8966" width="3.375" style="69" customWidth="1"/>
    <col min="8967" max="9215" width="9" style="69"/>
    <col min="9216" max="9216" width="2.875" style="69" customWidth="1"/>
    <col min="9217" max="9217" width="9" style="69"/>
    <col min="9218" max="9218" width="25.75" style="69" customWidth="1"/>
    <col min="9219" max="9219" width="6.25" style="69" customWidth="1"/>
    <col min="9220" max="9220" width="15.625" style="69" bestFit="1" customWidth="1"/>
    <col min="9221" max="9221" width="14.375" style="69" customWidth="1"/>
    <col min="9222" max="9222" width="3.375" style="69" customWidth="1"/>
    <col min="9223" max="9471" width="9" style="69"/>
    <col min="9472" max="9472" width="2.875" style="69" customWidth="1"/>
    <col min="9473" max="9473" width="9" style="69"/>
    <col min="9474" max="9474" width="25.75" style="69" customWidth="1"/>
    <col min="9475" max="9475" width="6.25" style="69" customWidth="1"/>
    <col min="9476" max="9476" width="15.625" style="69" bestFit="1" customWidth="1"/>
    <col min="9477" max="9477" width="14.375" style="69" customWidth="1"/>
    <col min="9478" max="9478" width="3.375" style="69" customWidth="1"/>
    <col min="9479" max="9727" width="9" style="69"/>
    <col min="9728" max="9728" width="2.875" style="69" customWidth="1"/>
    <col min="9729" max="9729" width="9" style="69"/>
    <col min="9730" max="9730" width="25.75" style="69" customWidth="1"/>
    <col min="9731" max="9731" width="6.25" style="69" customWidth="1"/>
    <col min="9732" max="9732" width="15.625" style="69" bestFit="1" customWidth="1"/>
    <col min="9733" max="9733" width="14.375" style="69" customWidth="1"/>
    <col min="9734" max="9734" width="3.375" style="69" customWidth="1"/>
    <col min="9735" max="9983" width="9" style="69"/>
    <col min="9984" max="9984" width="2.875" style="69" customWidth="1"/>
    <col min="9985" max="9985" width="9" style="69"/>
    <col min="9986" max="9986" width="25.75" style="69" customWidth="1"/>
    <col min="9987" max="9987" width="6.25" style="69" customWidth="1"/>
    <col min="9988" max="9988" width="15.625" style="69" bestFit="1" customWidth="1"/>
    <col min="9989" max="9989" width="14.375" style="69" customWidth="1"/>
    <col min="9990" max="9990" width="3.375" style="69" customWidth="1"/>
    <col min="9991" max="10239" width="9" style="69"/>
    <col min="10240" max="10240" width="2.875" style="69" customWidth="1"/>
    <col min="10241" max="10241" width="9" style="69"/>
    <col min="10242" max="10242" width="25.75" style="69" customWidth="1"/>
    <col min="10243" max="10243" width="6.25" style="69" customWidth="1"/>
    <col min="10244" max="10244" width="15.625" style="69" bestFit="1" customWidth="1"/>
    <col min="10245" max="10245" width="14.375" style="69" customWidth="1"/>
    <col min="10246" max="10246" width="3.375" style="69" customWidth="1"/>
    <col min="10247" max="10495" width="9" style="69"/>
    <col min="10496" max="10496" width="2.875" style="69" customWidth="1"/>
    <col min="10497" max="10497" width="9" style="69"/>
    <col min="10498" max="10498" width="25.75" style="69" customWidth="1"/>
    <col min="10499" max="10499" width="6.25" style="69" customWidth="1"/>
    <col min="10500" max="10500" width="15.625" style="69" bestFit="1" customWidth="1"/>
    <col min="10501" max="10501" width="14.375" style="69" customWidth="1"/>
    <col min="10502" max="10502" width="3.375" style="69" customWidth="1"/>
    <col min="10503" max="10751" width="9" style="69"/>
    <col min="10752" max="10752" width="2.875" style="69" customWidth="1"/>
    <col min="10753" max="10753" width="9" style="69"/>
    <col min="10754" max="10754" width="25.75" style="69" customWidth="1"/>
    <col min="10755" max="10755" width="6.25" style="69" customWidth="1"/>
    <col min="10756" max="10756" width="15.625" style="69" bestFit="1" customWidth="1"/>
    <col min="10757" max="10757" width="14.375" style="69" customWidth="1"/>
    <col min="10758" max="10758" width="3.375" style="69" customWidth="1"/>
    <col min="10759" max="11007" width="9" style="69"/>
    <col min="11008" max="11008" width="2.875" style="69" customWidth="1"/>
    <col min="11009" max="11009" width="9" style="69"/>
    <col min="11010" max="11010" width="25.75" style="69" customWidth="1"/>
    <col min="11011" max="11011" width="6.25" style="69" customWidth="1"/>
    <col min="11012" max="11012" width="15.625" style="69" bestFit="1" customWidth="1"/>
    <col min="11013" max="11013" width="14.375" style="69" customWidth="1"/>
    <col min="11014" max="11014" width="3.375" style="69" customWidth="1"/>
    <col min="11015" max="11263" width="9" style="69"/>
    <col min="11264" max="11264" width="2.875" style="69" customWidth="1"/>
    <col min="11265" max="11265" width="9" style="69"/>
    <col min="11266" max="11266" width="25.75" style="69" customWidth="1"/>
    <col min="11267" max="11267" width="6.25" style="69" customWidth="1"/>
    <col min="11268" max="11268" width="15.625" style="69" bestFit="1" customWidth="1"/>
    <col min="11269" max="11269" width="14.375" style="69" customWidth="1"/>
    <col min="11270" max="11270" width="3.375" style="69" customWidth="1"/>
    <col min="11271" max="11519" width="9" style="69"/>
    <col min="11520" max="11520" width="2.875" style="69" customWidth="1"/>
    <col min="11521" max="11521" width="9" style="69"/>
    <col min="11522" max="11522" width="25.75" style="69" customWidth="1"/>
    <col min="11523" max="11523" width="6.25" style="69" customWidth="1"/>
    <col min="11524" max="11524" width="15.625" style="69" bestFit="1" customWidth="1"/>
    <col min="11525" max="11525" width="14.375" style="69" customWidth="1"/>
    <col min="11526" max="11526" width="3.375" style="69" customWidth="1"/>
    <col min="11527" max="11775" width="9" style="69"/>
    <col min="11776" max="11776" width="2.875" style="69" customWidth="1"/>
    <col min="11777" max="11777" width="9" style="69"/>
    <col min="11778" max="11778" width="25.75" style="69" customWidth="1"/>
    <col min="11779" max="11779" width="6.25" style="69" customWidth="1"/>
    <col min="11780" max="11780" width="15.625" style="69" bestFit="1" customWidth="1"/>
    <col min="11781" max="11781" width="14.375" style="69" customWidth="1"/>
    <col min="11782" max="11782" width="3.375" style="69" customWidth="1"/>
    <col min="11783" max="12031" width="9" style="69"/>
    <col min="12032" max="12032" width="2.875" style="69" customWidth="1"/>
    <col min="12033" max="12033" width="9" style="69"/>
    <col min="12034" max="12034" width="25.75" style="69" customWidth="1"/>
    <col min="12035" max="12035" width="6.25" style="69" customWidth="1"/>
    <col min="12036" max="12036" width="15.625" style="69" bestFit="1" customWidth="1"/>
    <col min="12037" max="12037" width="14.375" style="69" customWidth="1"/>
    <col min="12038" max="12038" width="3.375" style="69" customWidth="1"/>
    <col min="12039" max="12287" width="9" style="69"/>
    <col min="12288" max="12288" width="2.875" style="69" customWidth="1"/>
    <col min="12289" max="12289" width="9" style="69"/>
    <col min="12290" max="12290" width="25.75" style="69" customWidth="1"/>
    <col min="12291" max="12291" width="6.25" style="69" customWidth="1"/>
    <col min="12292" max="12292" width="15.625" style="69" bestFit="1" customWidth="1"/>
    <col min="12293" max="12293" width="14.375" style="69" customWidth="1"/>
    <col min="12294" max="12294" width="3.375" style="69" customWidth="1"/>
    <col min="12295" max="12543" width="9" style="69"/>
    <col min="12544" max="12544" width="2.875" style="69" customWidth="1"/>
    <col min="12545" max="12545" width="9" style="69"/>
    <col min="12546" max="12546" width="25.75" style="69" customWidth="1"/>
    <col min="12547" max="12547" width="6.25" style="69" customWidth="1"/>
    <col min="12548" max="12548" width="15.625" style="69" bestFit="1" customWidth="1"/>
    <col min="12549" max="12549" width="14.375" style="69" customWidth="1"/>
    <col min="12550" max="12550" width="3.375" style="69" customWidth="1"/>
    <col min="12551" max="12799" width="9" style="69"/>
    <col min="12800" max="12800" width="2.875" style="69" customWidth="1"/>
    <col min="12801" max="12801" width="9" style="69"/>
    <col min="12802" max="12802" width="25.75" style="69" customWidth="1"/>
    <col min="12803" max="12803" width="6.25" style="69" customWidth="1"/>
    <col min="12804" max="12804" width="15.625" style="69" bestFit="1" customWidth="1"/>
    <col min="12805" max="12805" width="14.375" style="69" customWidth="1"/>
    <col min="12806" max="12806" width="3.375" style="69" customWidth="1"/>
    <col min="12807" max="13055" width="9" style="69"/>
    <col min="13056" max="13056" width="2.875" style="69" customWidth="1"/>
    <col min="13057" max="13057" width="9" style="69"/>
    <col min="13058" max="13058" width="25.75" style="69" customWidth="1"/>
    <col min="13059" max="13059" width="6.25" style="69" customWidth="1"/>
    <col min="13060" max="13060" width="15.625" style="69" bestFit="1" customWidth="1"/>
    <col min="13061" max="13061" width="14.375" style="69" customWidth="1"/>
    <col min="13062" max="13062" width="3.375" style="69" customWidth="1"/>
    <col min="13063" max="13311" width="9" style="69"/>
    <col min="13312" max="13312" width="2.875" style="69" customWidth="1"/>
    <col min="13313" max="13313" width="9" style="69"/>
    <col min="13314" max="13314" width="25.75" style="69" customWidth="1"/>
    <col min="13315" max="13315" width="6.25" style="69" customWidth="1"/>
    <col min="13316" max="13316" width="15.625" style="69" bestFit="1" customWidth="1"/>
    <col min="13317" max="13317" width="14.375" style="69" customWidth="1"/>
    <col min="13318" max="13318" width="3.375" style="69" customWidth="1"/>
    <col min="13319" max="13567" width="9" style="69"/>
    <col min="13568" max="13568" width="2.875" style="69" customWidth="1"/>
    <col min="13569" max="13569" width="9" style="69"/>
    <col min="13570" max="13570" width="25.75" style="69" customWidth="1"/>
    <col min="13571" max="13571" width="6.25" style="69" customWidth="1"/>
    <col min="13572" max="13572" width="15.625" style="69" bestFit="1" customWidth="1"/>
    <col min="13573" max="13573" width="14.375" style="69" customWidth="1"/>
    <col min="13574" max="13574" width="3.375" style="69" customWidth="1"/>
    <col min="13575" max="13823" width="9" style="69"/>
    <col min="13824" max="13824" width="2.875" style="69" customWidth="1"/>
    <col min="13825" max="13825" width="9" style="69"/>
    <col min="13826" max="13826" width="25.75" style="69" customWidth="1"/>
    <col min="13827" max="13827" width="6.25" style="69" customWidth="1"/>
    <col min="13828" max="13828" width="15.625" style="69" bestFit="1" customWidth="1"/>
    <col min="13829" max="13829" width="14.375" style="69" customWidth="1"/>
    <col min="13830" max="13830" width="3.375" style="69" customWidth="1"/>
    <col min="13831" max="14079" width="9" style="69"/>
    <col min="14080" max="14080" width="2.875" style="69" customWidth="1"/>
    <col min="14081" max="14081" width="9" style="69"/>
    <col min="14082" max="14082" width="25.75" style="69" customWidth="1"/>
    <col min="14083" max="14083" width="6.25" style="69" customWidth="1"/>
    <col min="14084" max="14084" width="15.625" style="69" bestFit="1" customWidth="1"/>
    <col min="14085" max="14085" width="14.375" style="69" customWidth="1"/>
    <col min="14086" max="14086" width="3.375" style="69" customWidth="1"/>
    <col min="14087" max="14335" width="9" style="69"/>
    <col min="14336" max="14336" width="2.875" style="69" customWidth="1"/>
    <col min="14337" max="14337" width="9" style="69"/>
    <col min="14338" max="14338" width="25.75" style="69" customWidth="1"/>
    <col min="14339" max="14339" width="6.25" style="69" customWidth="1"/>
    <col min="14340" max="14340" width="15.625" style="69" bestFit="1" customWidth="1"/>
    <col min="14341" max="14341" width="14.375" style="69" customWidth="1"/>
    <col min="14342" max="14342" width="3.375" style="69" customWidth="1"/>
    <col min="14343" max="14591" width="9" style="69"/>
    <col min="14592" max="14592" width="2.875" style="69" customWidth="1"/>
    <col min="14593" max="14593" width="9" style="69"/>
    <col min="14594" max="14594" width="25.75" style="69" customWidth="1"/>
    <col min="14595" max="14595" width="6.25" style="69" customWidth="1"/>
    <col min="14596" max="14596" width="15.625" style="69" bestFit="1" customWidth="1"/>
    <col min="14597" max="14597" width="14.375" style="69" customWidth="1"/>
    <col min="14598" max="14598" width="3.375" style="69" customWidth="1"/>
    <col min="14599" max="14847" width="9" style="69"/>
    <col min="14848" max="14848" width="2.875" style="69" customWidth="1"/>
    <col min="14849" max="14849" width="9" style="69"/>
    <col min="14850" max="14850" width="25.75" style="69" customWidth="1"/>
    <col min="14851" max="14851" width="6.25" style="69" customWidth="1"/>
    <col min="14852" max="14852" width="15.625" style="69" bestFit="1" customWidth="1"/>
    <col min="14853" max="14853" width="14.375" style="69" customWidth="1"/>
    <col min="14854" max="14854" width="3.375" style="69" customWidth="1"/>
    <col min="14855" max="15103" width="9" style="69"/>
    <col min="15104" max="15104" width="2.875" style="69" customWidth="1"/>
    <col min="15105" max="15105" width="9" style="69"/>
    <col min="15106" max="15106" width="25.75" style="69" customWidth="1"/>
    <col min="15107" max="15107" width="6.25" style="69" customWidth="1"/>
    <col min="15108" max="15108" width="15.625" style="69" bestFit="1" customWidth="1"/>
    <col min="15109" max="15109" width="14.375" style="69" customWidth="1"/>
    <col min="15110" max="15110" width="3.375" style="69" customWidth="1"/>
    <col min="15111" max="15359" width="9" style="69"/>
    <col min="15360" max="15360" width="2.875" style="69" customWidth="1"/>
    <col min="15361" max="15361" width="9" style="69"/>
    <col min="15362" max="15362" width="25.75" style="69" customWidth="1"/>
    <col min="15363" max="15363" width="6.25" style="69" customWidth="1"/>
    <col min="15364" max="15364" width="15.625" style="69" bestFit="1" customWidth="1"/>
    <col min="15365" max="15365" width="14.375" style="69" customWidth="1"/>
    <col min="15366" max="15366" width="3.375" style="69" customWidth="1"/>
    <col min="15367" max="15615" width="9" style="69"/>
    <col min="15616" max="15616" width="2.875" style="69" customWidth="1"/>
    <col min="15617" max="15617" width="9" style="69"/>
    <col min="15618" max="15618" width="25.75" style="69" customWidth="1"/>
    <col min="15619" max="15619" width="6.25" style="69" customWidth="1"/>
    <col min="15620" max="15620" width="15.625" style="69" bestFit="1" customWidth="1"/>
    <col min="15621" max="15621" width="14.375" style="69" customWidth="1"/>
    <col min="15622" max="15622" width="3.375" style="69" customWidth="1"/>
    <col min="15623" max="15871" width="9" style="69"/>
    <col min="15872" max="15872" width="2.875" style="69" customWidth="1"/>
    <col min="15873" max="15873" width="9" style="69"/>
    <col min="15874" max="15874" width="25.75" style="69" customWidth="1"/>
    <col min="15875" max="15875" width="6.25" style="69" customWidth="1"/>
    <col min="15876" max="15876" width="15.625" style="69" bestFit="1" customWidth="1"/>
    <col min="15877" max="15877" width="14.375" style="69" customWidth="1"/>
    <col min="15878" max="15878" width="3.375" style="69" customWidth="1"/>
    <col min="15879" max="16127" width="9" style="69"/>
    <col min="16128" max="16128" width="2.875" style="69" customWidth="1"/>
    <col min="16129" max="16129" width="9" style="69"/>
    <col min="16130" max="16130" width="25.75" style="69" customWidth="1"/>
    <col min="16131" max="16131" width="6.25" style="69" customWidth="1"/>
    <col min="16132" max="16132" width="15.625" style="69" bestFit="1" customWidth="1"/>
    <col min="16133" max="16133" width="14.375" style="69" customWidth="1"/>
    <col min="16134" max="16134" width="3.375" style="69" customWidth="1"/>
    <col min="16135" max="16384" width="9" style="69"/>
  </cols>
  <sheetData>
    <row r="1" spans="1:9" ht="24" customHeight="1">
      <c r="A1" s="130" t="s">
        <v>294</v>
      </c>
    </row>
    <row r="2" spans="1:9" ht="24" customHeight="1">
      <c r="A2" s="130" t="s">
        <v>535</v>
      </c>
    </row>
    <row r="3" spans="1:9" ht="15.75" thickBot="1">
      <c r="A3" s="385"/>
    </row>
    <row r="4" spans="1:9" ht="15.75" thickTop="1">
      <c r="D4" s="490" t="s">
        <v>155</v>
      </c>
      <c r="E4" s="491"/>
      <c r="F4" s="492"/>
      <c r="G4" s="490" t="s">
        <v>2</v>
      </c>
      <c r="H4" s="491"/>
      <c r="I4" s="492"/>
    </row>
    <row r="5" spans="1:9">
      <c r="D5" s="493"/>
      <c r="E5" s="494"/>
      <c r="F5" s="495"/>
      <c r="G5" s="493"/>
      <c r="H5" s="494"/>
      <c r="I5" s="495"/>
    </row>
    <row r="6" spans="1:9" s="144" customFormat="1" ht="33">
      <c r="D6" s="136" t="s">
        <v>236</v>
      </c>
      <c r="E6" s="141" t="s">
        <v>137</v>
      </c>
      <c r="F6" s="142" t="s">
        <v>235</v>
      </c>
      <c r="G6" s="143" t="s">
        <v>4</v>
      </c>
      <c r="H6" s="141" t="s">
        <v>137</v>
      </c>
      <c r="I6" s="142" t="s">
        <v>141</v>
      </c>
    </row>
    <row r="7" spans="1:9" ht="15.75" thickBot="1">
      <c r="D7" s="131" t="s">
        <v>22</v>
      </c>
      <c r="E7" s="132" t="s">
        <v>139</v>
      </c>
      <c r="F7" s="133" t="s">
        <v>140</v>
      </c>
      <c r="G7" s="134" t="s">
        <v>151</v>
      </c>
      <c r="H7" s="135" t="s">
        <v>152</v>
      </c>
      <c r="I7" s="133" t="s">
        <v>153</v>
      </c>
    </row>
    <row r="8" spans="1:9" ht="15.75" thickTop="1">
      <c r="A8" s="386" t="s">
        <v>295</v>
      </c>
      <c r="B8" s="387"/>
      <c r="C8" s="388">
        <v>1</v>
      </c>
      <c r="D8" s="389">
        <f t="shared" ref="D8:H8" si="0">SUM(D9:D29)</f>
        <v>0</v>
      </c>
      <c r="E8" s="411">
        <f t="shared" si="0"/>
        <v>0</v>
      </c>
      <c r="F8" s="418">
        <f>IFERROR(E8/D8,0)</f>
        <v>0</v>
      </c>
      <c r="G8" s="411">
        <f t="shared" si="0"/>
        <v>0</v>
      </c>
      <c r="H8" s="411">
        <f t="shared" si="0"/>
        <v>0</v>
      </c>
      <c r="I8" s="424">
        <f>IFERROR(H8/G8,0)</f>
        <v>0</v>
      </c>
    </row>
    <row r="9" spans="1:9" outlineLevel="1">
      <c r="A9" s="390" t="s">
        <v>296</v>
      </c>
      <c r="B9" s="391"/>
      <c r="C9" s="392">
        <v>2</v>
      </c>
      <c r="D9" s="393"/>
      <c r="E9" s="412"/>
      <c r="F9" s="419">
        <f t="shared" ref="F9:F72" si="1">IFERROR(E9/D9,0)</f>
        <v>0</v>
      </c>
      <c r="G9" s="412"/>
      <c r="H9" s="412"/>
      <c r="I9" s="425">
        <f t="shared" ref="I9:I72" si="2">IFERROR(H9/G9,0)</f>
        <v>0</v>
      </c>
    </row>
    <row r="10" spans="1:9" outlineLevel="1">
      <c r="A10" s="390" t="s">
        <v>297</v>
      </c>
      <c r="B10" s="391"/>
      <c r="C10" s="392">
        <v>3</v>
      </c>
      <c r="D10" s="393"/>
      <c r="E10" s="412"/>
      <c r="F10" s="419">
        <f t="shared" si="1"/>
        <v>0</v>
      </c>
      <c r="G10" s="412"/>
      <c r="H10" s="412"/>
      <c r="I10" s="425">
        <f t="shared" si="2"/>
        <v>0</v>
      </c>
    </row>
    <row r="11" spans="1:9" outlineLevel="1">
      <c r="A11" s="390" t="s">
        <v>221</v>
      </c>
      <c r="B11" s="391"/>
      <c r="C11" s="392">
        <v>4</v>
      </c>
      <c r="D11" s="393"/>
      <c r="E11" s="412"/>
      <c r="F11" s="419">
        <f t="shared" si="1"/>
        <v>0</v>
      </c>
      <c r="G11" s="412"/>
      <c r="H11" s="412"/>
      <c r="I11" s="425">
        <f t="shared" si="2"/>
        <v>0</v>
      </c>
    </row>
    <row r="12" spans="1:9" outlineLevel="1">
      <c r="A12" s="390" t="s">
        <v>222</v>
      </c>
      <c r="B12" s="391"/>
      <c r="C12" s="392">
        <v>5</v>
      </c>
      <c r="D12" s="393"/>
      <c r="E12" s="412"/>
      <c r="F12" s="419">
        <f t="shared" si="1"/>
        <v>0</v>
      </c>
      <c r="G12" s="412"/>
      <c r="H12" s="412"/>
      <c r="I12" s="425">
        <f t="shared" si="2"/>
        <v>0</v>
      </c>
    </row>
    <row r="13" spans="1:9" outlineLevel="1">
      <c r="A13" s="390" t="s">
        <v>298</v>
      </c>
      <c r="B13" s="391"/>
      <c r="C13" s="392">
        <v>6</v>
      </c>
      <c r="D13" s="393"/>
      <c r="E13" s="412"/>
      <c r="F13" s="419">
        <f t="shared" si="1"/>
        <v>0</v>
      </c>
      <c r="G13" s="412"/>
      <c r="H13" s="412"/>
      <c r="I13" s="425">
        <f t="shared" si="2"/>
        <v>0</v>
      </c>
    </row>
    <row r="14" spans="1:9" outlineLevel="1">
      <c r="A14" s="390" t="s">
        <v>223</v>
      </c>
      <c r="B14" s="391"/>
      <c r="C14" s="392">
        <v>7</v>
      </c>
      <c r="D14" s="393"/>
      <c r="E14" s="412"/>
      <c r="F14" s="419">
        <f t="shared" si="1"/>
        <v>0</v>
      </c>
      <c r="G14" s="412"/>
      <c r="H14" s="412"/>
      <c r="I14" s="425">
        <f t="shared" si="2"/>
        <v>0</v>
      </c>
    </row>
    <row r="15" spans="1:9" outlineLevel="1">
      <c r="A15" s="390" t="s">
        <v>224</v>
      </c>
      <c r="B15" s="391"/>
      <c r="C15" s="392">
        <v>8</v>
      </c>
      <c r="D15" s="393"/>
      <c r="E15" s="412"/>
      <c r="F15" s="419">
        <f t="shared" si="1"/>
        <v>0</v>
      </c>
      <c r="G15" s="412"/>
      <c r="H15" s="412"/>
      <c r="I15" s="425">
        <f t="shared" si="2"/>
        <v>0</v>
      </c>
    </row>
    <row r="16" spans="1:9" outlineLevel="1">
      <c r="A16" s="390" t="s">
        <v>299</v>
      </c>
      <c r="B16" s="391"/>
      <c r="C16" s="392">
        <v>9</v>
      </c>
      <c r="D16" s="393"/>
      <c r="E16" s="412"/>
      <c r="F16" s="419">
        <f t="shared" si="1"/>
        <v>0</v>
      </c>
      <c r="G16" s="412"/>
      <c r="H16" s="412"/>
      <c r="I16" s="425">
        <f t="shared" si="2"/>
        <v>0</v>
      </c>
    </row>
    <row r="17" spans="1:9" outlineLevel="1">
      <c r="A17" s="390" t="s">
        <v>225</v>
      </c>
      <c r="B17" s="391"/>
      <c r="C17" s="392">
        <v>10</v>
      </c>
      <c r="D17" s="393"/>
      <c r="E17" s="412"/>
      <c r="F17" s="419">
        <f t="shared" si="1"/>
        <v>0</v>
      </c>
      <c r="G17" s="412"/>
      <c r="H17" s="412"/>
      <c r="I17" s="425">
        <f t="shared" si="2"/>
        <v>0</v>
      </c>
    </row>
    <row r="18" spans="1:9" outlineLevel="1">
      <c r="A18" s="390" t="s">
        <v>226</v>
      </c>
      <c r="B18" s="391"/>
      <c r="C18" s="392">
        <v>11</v>
      </c>
      <c r="D18" s="393"/>
      <c r="E18" s="412"/>
      <c r="F18" s="419">
        <f t="shared" si="1"/>
        <v>0</v>
      </c>
      <c r="G18" s="412"/>
      <c r="H18" s="412"/>
      <c r="I18" s="425">
        <f t="shared" si="2"/>
        <v>0</v>
      </c>
    </row>
    <row r="19" spans="1:9" outlineLevel="1">
      <c r="A19" s="390" t="s">
        <v>227</v>
      </c>
      <c r="B19" s="391"/>
      <c r="C19" s="392">
        <v>12</v>
      </c>
      <c r="D19" s="393"/>
      <c r="E19" s="412"/>
      <c r="F19" s="419">
        <f t="shared" si="1"/>
        <v>0</v>
      </c>
      <c r="G19" s="412"/>
      <c r="H19" s="412"/>
      <c r="I19" s="425">
        <f t="shared" si="2"/>
        <v>0</v>
      </c>
    </row>
    <row r="20" spans="1:9" outlineLevel="1">
      <c r="A20" s="390" t="s">
        <v>300</v>
      </c>
      <c r="B20" s="391"/>
      <c r="C20" s="392">
        <v>13</v>
      </c>
      <c r="D20" s="393"/>
      <c r="E20" s="412"/>
      <c r="F20" s="419">
        <f t="shared" si="1"/>
        <v>0</v>
      </c>
      <c r="G20" s="412"/>
      <c r="H20" s="412"/>
      <c r="I20" s="425">
        <f t="shared" si="2"/>
        <v>0</v>
      </c>
    </row>
    <row r="21" spans="1:9" outlineLevel="1">
      <c r="A21" s="390" t="s">
        <v>301</v>
      </c>
      <c r="B21" s="391"/>
      <c r="C21" s="392">
        <v>14</v>
      </c>
      <c r="D21" s="393"/>
      <c r="E21" s="412"/>
      <c r="F21" s="419">
        <f t="shared" si="1"/>
        <v>0</v>
      </c>
      <c r="G21" s="412"/>
      <c r="H21" s="412"/>
      <c r="I21" s="425">
        <f t="shared" si="2"/>
        <v>0</v>
      </c>
    </row>
    <row r="22" spans="1:9" outlineLevel="1">
      <c r="A22" s="390" t="s">
        <v>228</v>
      </c>
      <c r="B22" s="391"/>
      <c r="C22" s="392">
        <v>15</v>
      </c>
      <c r="D22" s="393"/>
      <c r="E22" s="412"/>
      <c r="F22" s="419">
        <f t="shared" si="1"/>
        <v>0</v>
      </c>
      <c r="G22" s="412"/>
      <c r="H22" s="412"/>
      <c r="I22" s="425">
        <f t="shared" si="2"/>
        <v>0</v>
      </c>
    </row>
    <row r="23" spans="1:9" outlineLevel="1">
      <c r="A23" s="390" t="s">
        <v>229</v>
      </c>
      <c r="B23" s="391"/>
      <c r="C23" s="392">
        <v>16</v>
      </c>
      <c r="D23" s="393"/>
      <c r="E23" s="412"/>
      <c r="F23" s="419">
        <f t="shared" si="1"/>
        <v>0</v>
      </c>
      <c r="G23" s="412"/>
      <c r="H23" s="412"/>
      <c r="I23" s="425">
        <f t="shared" si="2"/>
        <v>0</v>
      </c>
    </row>
    <row r="24" spans="1:9" outlineLevel="1">
      <c r="A24" s="390" t="s">
        <v>230</v>
      </c>
      <c r="B24" s="391"/>
      <c r="C24" s="392">
        <v>17</v>
      </c>
      <c r="D24" s="393"/>
      <c r="E24" s="412"/>
      <c r="F24" s="419">
        <f t="shared" si="1"/>
        <v>0</v>
      </c>
      <c r="G24" s="412"/>
      <c r="H24" s="412"/>
      <c r="I24" s="425">
        <f t="shared" si="2"/>
        <v>0</v>
      </c>
    </row>
    <row r="25" spans="1:9" outlineLevel="1">
      <c r="A25" s="390" t="s">
        <v>231</v>
      </c>
      <c r="B25" s="391"/>
      <c r="C25" s="392">
        <v>18</v>
      </c>
      <c r="D25" s="393"/>
      <c r="E25" s="412"/>
      <c r="F25" s="419">
        <f t="shared" si="1"/>
        <v>0</v>
      </c>
      <c r="G25" s="412"/>
      <c r="H25" s="412"/>
      <c r="I25" s="425">
        <f t="shared" si="2"/>
        <v>0</v>
      </c>
    </row>
    <row r="26" spans="1:9" outlineLevel="1">
      <c r="A26" s="390" t="s">
        <v>232</v>
      </c>
      <c r="B26" s="391"/>
      <c r="C26" s="392">
        <v>19</v>
      </c>
      <c r="D26" s="393"/>
      <c r="E26" s="412"/>
      <c r="F26" s="419">
        <f t="shared" si="1"/>
        <v>0</v>
      </c>
      <c r="G26" s="412"/>
      <c r="H26" s="412"/>
      <c r="I26" s="425">
        <f t="shared" si="2"/>
        <v>0</v>
      </c>
    </row>
    <row r="27" spans="1:9" outlineLevel="1">
      <c r="A27" s="390" t="s">
        <v>302</v>
      </c>
      <c r="B27" s="391"/>
      <c r="C27" s="392">
        <v>20</v>
      </c>
      <c r="D27" s="393"/>
      <c r="E27" s="412"/>
      <c r="F27" s="419">
        <f t="shared" si="1"/>
        <v>0</v>
      </c>
      <c r="G27" s="412"/>
      <c r="H27" s="412"/>
      <c r="I27" s="425">
        <f t="shared" si="2"/>
        <v>0</v>
      </c>
    </row>
    <row r="28" spans="1:9" outlineLevel="1">
      <c r="A28" s="390" t="s">
        <v>303</v>
      </c>
      <c r="B28" s="391"/>
      <c r="C28" s="392">
        <v>21</v>
      </c>
      <c r="D28" s="393"/>
      <c r="E28" s="412"/>
      <c r="F28" s="419">
        <f t="shared" si="1"/>
        <v>0</v>
      </c>
      <c r="G28" s="412"/>
      <c r="H28" s="412"/>
      <c r="I28" s="425">
        <f t="shared" si="2"/>
        <v>0</v>
      </c>
    </row>
    <row r="29" spans="1:9" outlineLevel="1">
      <c r="A29" s="390" t="s">
        <v>304</v>
      </c>
      <c r="B29" s="391"/>
      <c r="C29" s="392">
        <v>22</v>
      </c>
      <c r="D29" s="393"/>
      <c r="E29" s="412"/>
      <c r="F29" s="419">
        <f t="shared" si="1"/>
        <v>0</v>
      </c>
      <c r="G29" s="412"/>
      <c r="H29" s="412"/>
      <c r="I29" s="425">
        <f t="shared" si="2"/>
        <v>0</v>
      </c>
    </row>
    <row r="30" spans="1:9">
      <c r="A30" s="394" t="s">
        <v>233</v>
      </c>
      <c r="B30" s="395"/>
      <c r="C30" s="396">
        <v>23</v>
      </c>
      <c r="D30" s="397">
        <f t="shared" ref="D30:H30" si="3">SUM(D31:D33)</f>
        <v>0</v>
      </c>
      <c r="E30" s="413">
        <f t="shared" si="3"/>
        <v>0</v>
      </c>
      <c r="F30" s="420">
        <f t="shared" si="1"/>
        <v>0</v>
      </c>
      <c r="G30" s="413">
        <f t="shared" si="3"/>
        <v>0</v>
      </c>
      <c r="H30" s="413">
        <f t="shared" si="3"/>
        <v>0</v>
      </c>
      <c r="I30" s="426">
        <f t="shared" si="2"/>
        <v>0</v>
      </c>
    </row>
    <row r="31" spans="1:9" outlineLevel="1">
      <c r="A31" s="114" t="s">
        <v>305</v>
      </c>
      <c r="B31" s="398"/>
      <c r="C31" s="399">
        <v>24</v>
      </c>
      <c r="D31" s="400"/>
      <c r="E31" s="414"/>
      <c r="F31" s="421">
        <f t="shared" si="1"/>
        <v>0</v>
      </c>
      <c r="G31" s="414"/>
      <c r="H31" s="414"/>
      <c r="I31" s="427">
        <f t="shared" si="2"/>
        <v>0</v>
      </c>
    </row>
    <row r="32" spans="1:9" outlineLevel="1">
      <c r="A32" s="114" t="s">
        <v>306</v>
      </c>
      <c r="B32" s="398"/>
      <c r="C32" s="399">
        <v>25</v>
      </c>
      <c r="D32" s="400"/>
      <c r="E32" s="414"/>
      <c r="F32" s="421">
        <f t="shared" si="1"/>
        <v>0</v>
      </c>
      <c r="G32" s="414"/>
      <c r="H32" s="414"/>
      <c r="I32" s="427">
        <f t="shared" si="2"/>
        <v>0</v>
      </c>
    </row>
    <row r="33" spans="1:9" outlineLevel="1">
      <c r="A33" s="114" t="s">
        <v>307</v>
      </c>
      <c r="B33" s="398"/>
      <c r="C33" s="399">
        <v>26</v>
      </c>
      <c r="D33" s="400"/>
      <c r="E33" s="414"/>
      <c r="F33" s="421">
        <f t="shared" si="1"/>
        <v>0</v>
      </c>
      <c r="G33" s="414"/>
      <c r="H33" s="414"/>
      <c r="I33" s="427">
        <f t="shared" si="2"/>
        <v>0</v>
      </c>
    </row>
    <row r="34" spans="1:9">
      <c r="A34" s="394" t="s">
        <v>308</v>
      </c>
      <c r="B34" s="395"/>
      <c r="C34" s="396">
        <v>27</v>
      </c>
      <c r="D34" s="397">
        <f>SUM(D35:D259)</f>
        <v>0</v>
      </c>
      <c r="E34" s="413">
        <f t="shared" ref="E34:H34" si="4">SUM(E35:E259)</f>
        <v>0</v>
      </c>
      <c r="F34" s="420">
        <f t="shared" si="1"/>
        <v>0</v>
      </c>
      <c r="G34" s="413">
        <f t="shared" si="4"/>
        <v>0</v>
      </c>
      <c r="H34" s="413">
        <f t="shared" si="4"/>
        <v>0</v>
      </c>
      <c r="I34" s="426">
        <f t="shared" si="2"/>
        <v>0</v>
      </c>
    </row>
    <row r="35" spans="1:9" outlineLevel="1">
      <c r="A35" s="401" t="s">
        <v>309</v>
      </c>
      <c r="B35" s="398"/>
      <c r="C35" s="399">
        <v>28</v>
      </c>
      <c r="D35" s="402"/>
      <c r="E35" s="415"/>
      <c r="F35" s="420">
        <f t="shared" si="1"/>
        <v>0</v>
      </c>
      <c r="G35" s="415"/>
      <c r="H35" s="415"/>
      <c r="I35" s="426">
        <f t="shared" si="2"/>
        <v>0</v>
      </c>
    </row>
    <row r="36" spans="1:9" outlineLevel="1">
      <c r="A36" s="401" t="s">
        <v>310</v>
      </c>
      <c r="B36" s="398"/>
      <c r="C36" s="399">
        <v>29</v>
      </c>
      <c r="D36" s="402"/>
      <c r="E36" s="415"/>
      <c r="F36" s="420">
        <f t="shared" si="1"/>
        <v>0</v>
      </c>
      <c r="G36" s="415"/>
      <c r="H36" s="415"/>
      <c r="I36" s="426">
        <f t="shared" si="2"/>
        <v>0</v>
      </c>
    </row>
    <row r="37" spans="1:9" outlineLevel="1">
      <c r="A37" s="401" t="s">
        <v>311</v>
      </c>
      <c r="B37" s="398"/>
      <c r="C37" s="399">
        <v>30</v>
      </c>
      <c r="D37" s="402"/>
      <c r="E37" s="415"/>
      <c r="F37" s="420">
        <f t="shared" si="1"/>
        <v>0</v>
      </c>
      <c r="G37" s="415"/>
      <c r="H37" s="415"/>
      <c r="I37" s="426">
        <f t="shared" si="2"/>
        <v>0</v>
      </c>
    </row>
    <row r="38" spans="1:9" outlineLevel="1">
      <c r="A38" s="401" t="s">
        <v>312</v>
      </c>
      <c r="B38" s="398"/>
      <c r="C38" s="399">
        <v>31</v>
      </c>
      <c r="D38" s="402"/>
      <c r="E38" s="415"/>
      <c r="F38" s="420">
        <f t="shared" si="1"/>
        <v>0</v>
      </c>
      <c r="G38" s="415"/>
      <c r="H38" s="415"/>
      <c r="I38" s="426">
        <f t="shared" si="2"/>
        <v>0</v>
      </c>
    </row>
    <row r="39" spans="1:9" outlineLevel="1">
      <c r="A39" s="401" t="s">
        <v>313</v>
      </c>
      <c r="B39" s="398"/>
      <c r="C39" s="399">
        <v>32</v>
      </c>
      <c r="D39" s="402"/>
      <c r="E39" s="415"/>
      <c r="F39" s="420">
        <f t="shared" si="1"/>
        <v>0</v>
      </c>
      <c r="G39" s="415"/>
      <c r="H39" s="415"/>
      <c r="I39" s="426">
        <f t="shared" si="2"/>
        <v>0</v>
      </c>
    </row>
    <row r="40" spans="1:9" outlineLevel="1">
      <c r="A40" s="401" t="s">
        <v>314</v>
      </c>
      <c r="B40" s="398"/>
      <c r="C40" s="399">
        <v>33</v>
      </c>
      <c r="D40" s="402"/>
      <c r="E40" s="415"/>
      <c r="F40" s="420">
        <f t="shared" si="1"/>
        <v>0</v>
      </c>
      <c r="G40" s="415"/>
      <c r="H40" s="415"/>
      <c r="I40" s="426">
        <f t="shared" si="2"/>
        <v>0</v>
      </c>
    </row>
    <row r="41" spans="1:9" outlineLevel="1">
      <c r="A41" s="401" t="s">
        <v>315</v>
      </c>
      <c r="B41" s="398"/>
      <c r="C41" s="399">
        <v>34</v>
      </c>
      <c r="D41" s="402"/>
      <c r="E41" s="415"/>
      <c r="F41" s="420">
        <f t="shared" si="1"/>
        <v>0</v>
      </c>
      <c r="G41" s="415"/>
      <c r="H41" s="415"/>
      <c r="I41" s="426">
        <f t="shared" si="2"/>
        <v>0</v>
      </c>
    </row>
    <row r="42" spans="1:9" outlineLevel="1">
      <c r="A42" s="401" t="s">
        <v>316</v>
      </c>
      <c r="B42" s="398"/>
      <c r="C42" s="399">
        <v>35</v>
      </c>
      <c r="D42" s="402"/>
      <c r="E42" s="415"/>
      <c r="F42" s="420">
        <f t="shared" si="1"/>
        <v>0</v>
      </c>
      <c r="G42" s="415"/>
      <c r="H42" s="415"/>
      <c r="I42" s="426">
        <f t="shared" si="2"/>
        <v>0</v>
      </c>
    </row>
    <row r="43" spans="1:9" outlineLevel="1">
      <c r="A43" s="401" t="s">
        <v>317</v>
      </c>
      <c r="B43" s="398"/>
      <c r="C43" s="399">
        <v>36</v>
      </c>
      <c r="D43" s="402"/>
      <c r="E43" s="415"/>
      <c r="F43" s="420">
        <f t="shared" si="1"/>
        <v>0</v>
      </c>
      <c r="G43" s="415"/>
      <c r="H43" s="415"/>
      <c r="I43" s="426">
        <f t="shared" si="2"/>
        <v>0</v>
      </c>
    </row>
    <row r="44" spans="1:9" outlineLevel="1">
      <c r="A44" s="401" t="s">
        <v>318</v>
      </c>
      <c r="B44" s="398"/>
      <c r="C44" s="399">
        <v>37</v>
      </c>
      <c r="D44" s="402"/>
      <c r="E44" s="415"/>
      <c r="F44" s="420">
        <f t="shared" si="1"/>
        <v>0</v>
      </c>
      <c r="G44" s="415"/>
      <c r="H44" s="415"/>
      <c r="I44" s="426">
        <f t="shared" si="2"/>
        <v>0</v>
      </c>
    </row>
    <row r="45" spans="1:9" outlineLevel="1">
      <c r="A45" s="401" t="s">
        <v>319</v>
      </c>
      <c r="B45" s="398"/>
      <c r="C45" s="399">
        <v>38</v>
      </c>
      <c r="D45" s="402"/>
      <c r="E45" s="415"/>
      <c r="F45" s="420">
        <f t="shared" si="1"/>
        <v>0</v>
      </c>
      <c r="G45" s="415"/>
      <c r="H45" s="415"/>
      <c r="I45" s="426">
        <f t="shared" si="2"/>
        <v>0</v>
      </c>
    </row>
    <row r="46" spans="1:9" outlineLevel="1">
      <c r="A46" s="401" t="s">
        <v>320</v>
      </c>
      <c r="B46" s="398"/>
      <c r="C46" s="399">
        <v>39</v>
      </c>
      <c r="D46" s="402"/>
      <c r="E46" s="415"/>
      <c r="F46" s="420">
        <f t="shared" si="1"/>
        <v>0</v>
      </c>
      <c r="G46" s="415"/>
      <c r="H46" s="415"/>
      <c r="I46" s="426">
        <f t="shared" si="2"/>
        <v>0</v>
      </c>
    </row>
    <row r="47" spans="1:9" outlineLevel="1">
      <c r="A47" s="401" t="s">
        <v>321</v>
      </c>
      <c r="B47" s="398"/>
      <c r="C47" s="399">
        <v>40</v>
      </c>
      <c r="D47" s="402"/>
      <c r="E47" s="415"/>
      <c r="F47" s="420">
        <f t="shared" si="1"/>
        <v>0</v>
      </c>
      <c r="G47" s="415"/>
      <c r="H47" s="415"/>
      <c r="I47" s="426">
        <f t="shared" si="2"/>
        <v>0</v>
      </c>
    </row>
    <row r="48" spans="1:9" outlineLevel="1">
      <c r="A48" s="401" t="s">
        <v>322</v>
      </c>
      <c r="B48" s="398"/>
      <c r="C48" s="399">
        <v>41</v>
      </c>
      <c r="D48" s="402"/>
      <c r="E48" s="415"/>
      <c r="F48" s="420">
        <f t="shared" si="1"/>
        <v>0</v>
      </c>
      <c r="G48" s="415"/>
      <c r="H48" s="415"/>
      <c r="I48" s="426">
        <f t="shared" si="2"/>
        <v>0</v>
      </c>
    </row>
    <row r="49" spans="1:9" outlineLevel="1">
      <c r="A49" s="401" t="s">
        <v>323</v>
      </c>
      <c r="B49" s="398"/>
      <c r="C49" s="399">
        <v>42</v>
      </c>
      <c r="D49" s="402"/>
      <c r="E49" s="415"/>
      <c r="F49" s="420">
        <f t="shared" si="1"/>
        <v>0</v>
      </c>
      <c r="G49" s="415"/>
      <c r="H49" s="415"/>
      <c r="I49" s="426">
        <f t="shared" si="2"/>
        <v>0</v>
      </c>
    </row>
    <row r="50" spans="1:9" outlineLevel="1">
      <c r="A50" s="401" t="s">
        <v>324</v>
      </c>
      <c r="B50" s="398"/>
      <c r="C50" s="399">
        <v>43</v>
      </c>
      <c r="D50" s="402"/>
      <c r="E50" s="415"/>
      <c r="F50" s="420">
        <f t="shared" si="1"/>
        <v>0</v>
      </c>
      <c r="G50" s="415"/>
      <c r="H50" s="415"/>
      <c r="I50" s="426">
        <f t="shared" si="2"/>
        <v>0</v>
      </c>
    </row>
    <row r="51" spans="1:9" outlineLevel="1">
      <c r="A51" s="401" t="s">
        <v>325</v>
      </c>
      <c r="B51" s="398"/>
      <c r="C51" s="399">
        <v>44</v>
      </c>
      <c r="D51" s="402"/>
      <c r="E51" s="415"/>
      <c r="F51" s="420">
        <f t="shared" si="1"/>
        <v>0</v>
      </c>
      <c r="G51" s="415"/>
      <c r="H51" s="415"/>
      <c r="I51" s="426">
        <f t="shared" si="2"/>
        <v>0</v>
      </c>
    </row>
    <row r="52" spans="1:9" outlineLevel="1">
      <c r="A52" s="401" t="s">
        <v>326</v>
      </c>
      <c r="B52" s="398"/>
      <c r="C52" s="399">
        <v>45</v>
      </c>
      <c r="D52" s="402"/>
      <c r="E52" s="415"/>
      <c r="F52" s="420">
        <f t="shared" si="1"/>
        <v>0</v>
      </c>
      <c r="G52" s="415"/>
      <c r="H52" s="415"/>
      <c r="I52" s="426">
        <f t="shared" si="2"/>
        <v>0</v>
      </c>
    </row>
    <row r="53" spans="1:9" outlineLevel="1">
      <c r="A53" s="401" t="s">
        <v>327</v>
      </c>
      <c r="B53" s="398"/>
      <c r="C53" s="399">
        <v>46</v>
      </c>
      <c r="D53" s="402"/>
      <c r="E53" s="415"/>
      <c r="F53" s="420">
        <f t="shared" si="1"/>
        <v>0</v>
      </c>
      <c r="G53" s="415"/>
      <c r="H53" s="415"/>
      <c r="I53" s="426">
        <f t="shared" si="2"/>
        <v>0</v>
      </c>
    </row>
    <row r="54" spans="1:9" outlineLevel="1">
      <c r="A54" s="401" t="s">
        <v>328</v>
      </c>
      <c r="B54" s="398"/>
      <c r="C54" s="399">
        <v>47</v>
      </c>
      <c r="D54" s="402"/>
      <c r="E54" s="415"/>
      <c r="F54" s="420">
        <f t="shared" si="1"/>
        <v>0</v>
      </c>
      <c r="G54" s="415"/>
      <c r="H54" s="415"/>
      <c r="I54" s="426">
        <f t="shared" si="2"/>
        <v>0</v>
      </c>
    </row>
    <row r="55" spans="1:9" outlineLevel="1">
      <c r="A55" s="401" t="s">
        <v>329</v>
      </c>
      <c r="B55" s="398"/>
      <c r="C55" s="399">
        <v>48</v>
      </c>
      <c r="D55" s="402"/>
      <c r="E55" s="415"/>
      <c r="F55" s="420">
        <f t="shared" si="1"/>
        <v>0</v>
      </c>
      <c r="G55" s="415"/>
      <c r="H55" s="415"/>
      <c r="I55" s="426">
        <f t="shared" si="2"/>
        <v>0</v>
      </c>
    </row>
    <row r="56" spans="1:9" outlineLevel="1">
      <c r="A56" s="401" t="s">
        <v>330</v>
      </c>
      <c r="B56" s="398"/>
      <c r="C56" s="399">
        <v>49</v>
      </c>
      <c r="D56" s="402"/>
      <c r="E56" s="415"/>
      <c r="F56" s="420">
        <f t="shared" si="1"/>
        <v>0</v>
      </c>
      <c r="G56" s="415"/>
      <c r="H56" s="415"/>
      <c r="I56" s="426">
        <f t="shared" si="2"/>
        <v>0</v>
      </c>
    </row>
    <row r="57" spans="1:9" outlineLevel="1">
      <c r="A57" s="401" t="s">
        <v>331</v>
      </c>
      <c r="B57" s="398"/>
      <c r="C57" s="399">
        <v>50</v>
      </c>
      <c r="D57" s="402"/>
      <c r="E57" s="415"/>
      <c r="F57" s="420">
        <f t="shared" si="1"/>
        <v>0</v>
      </c>
      <c r="G57" s="415"/>
      <c r="H57" s="415"/>
      <c r="I57" s="426">
        <f t="shared" si="2"/>
        <v>0</v>
      </c>
    </row>
    <row r="58" spans="1:9" outlineLevel="1">
      <c r="A58" s="401" t="s">
        <v>332</v>
      </c>
      <c r="B58" s="398"/>
      <c r="C58" s="399">
        <v>51</v>
      </c>
      <c r="D58" s="402"/>
      <c r="E58" s="415"/>
      <c r="F58" s="420">
        <f t="shared" si="1"/>
        <v>0</v>
      </c>
      <c r="G58" s="415"/>
      <c r="H58" s="415"/>
      <c r="I58" s="426">
        <f t="shared" si="2"/>
        <v>0</v>
      </c>
    </row>
    <row r="59" spans="1:9" outlineLevel="1">
      <c r="A59" s="401" t="s">
        <v>333</v>
      </c>
      <c r="B59" s="398"/>
      <c r="C59" s="399">
        <v>52</v>
      </c>
      <c r="D59" s="402"/>
      <c r="E59" s="415"/>
      <c r="F59" s="420">
        <f t="shared" si="1"/>
        <v>0</v>
      </c>
      <c r="G59" s="415"/>
      <c r="H59" s="415"/>
      <c r="I59" s="426">
        <f t="shared" si="2"/>
        <v>0</v>
      </c>
    </row>
    <row r="60" spans="1:9" outlineLevel="1">
      <c r="A60" s="401" t="s">
        <v>334</v>
      </c>
      <c r="B60" s="398"/>
      <c r="C60" s="399">
        <v>53</v>
      </c>
      <c r="D60" s="402"/>
      <c r="E60" s="415"/>
      <c r="F60" s="420">
        <f t="shared" si="1"/>
        <v>0</v>
      </c>
      <c r="G60" s="415"/>
      <c r="H60" s="415"/>
      <c r="I60" s="426">
        <f t="shared" si="2"/>
        <v>0</v>
      </c>
    </row>
    <row r="61" spans="1:9" outlineLevel="1">
      <c r="A61" s="401" t="s">
        <v>335</v>
      </c>
      <c r="B61" s="398"/>
      <c r="C61" s="399">
        <v>54</v>
      </c>
      <c r="D61" s="402"/>
      <c r="E61" s="415"/>
      <c r="F61" s="420">
        <f t="shared" si="1"/>
        <v>0</v>
      </c>
      <c r="G61" s="415"/>
      <c r="H61" s="415"/>
      <c r="I61" s="426">
        <f t="shared" si="2"/>
        <v>0</v>
      </c>
    </row>
    <row r="62" spans="1:9" outlineLevel="1">
      <c r="A62" s="401" t="s">
        <v>336</v>
      </c>
      <c r="B62" s="398"/>
      <c r="C62" s="399">
        <v>55</v>
      </c>
      <c r="D62" s="402"/>
      <c r="E62" s="415"/>
      <c r="F62" s="420">
        <f t="shared" si="1"/>
        <v>0</v>
      </c>
      <c r="G62" s="415"/>
      <c r="H62" s="415"/>
      <c r="I62" s="426">
        <f t="shared" si="2"/>
        <v>0</v>
      </c>
    </row>
    <row r="63" spans="1:9" outlineLevel="1">
      <c r="A63" s="401" t="s">
        <v>337</v>
      </c>
      <c r="B63" s="398"/>
      <c r="C63" s="399">
        <v>56</v>
      </c>
      <c r="D63" s="402"/>
      <c r="E63" s="415"/>
      <c r="F63" s="420">
        <f t="shared" si="1"/>
        <v>0</v>
      </c>
      <c r="G63" s="415"/>
      <c r="H63" s="415"/>
      <c r="I63" s="426">
        <f t="shared" si="2"/>
        <v>0</v>
      </c>
    </row>
    <row r="64" spans="1:9" outlineLevel="1">
      <c r="A64" s="401" t="s">
        <v>338</v>
      </c>
      <c r="B64" s="398"/>
      <c r="C64" s="399">
        <v>57</v>
      </c>
      <c r="D64" s="402"/>
      <c r="E64" s="415"/>
      <c r="F64" s="420">
        <f t="shared" si="1"/>
        <v>0</v>
      </c>
      <c r="G64" s="415"/>
      <c r="H64" s="415"/>
      <c r="I64" s="426">
        <f t="shared" si="2"/>
        <v>0</v>
      </c>
    </row>
    <row r="65" spans="1:9" outlineLevel="1">
      <c r="A65" s="401" t="s">
        <v>339</v>
      </c>
      <c r="B65" s="398"/>
      <c r="C65" s="399">
        <v>58</v>
      </c>
      <c r="D65" s="402"/>
      <c r="E65" s="415"/>
      <c r="F65" s="420">
        <f t="shared" si="1"/>
        <v>0</v>
      </c>
      <c r="G65" s="415"/>
      <c r="H65" s="415"/>
      <c r="I65" s="426">
        <f t="shared" si="2"/>
        <v>0</v>
      </c>
    </row>
    <row r="66" spans="1:9" outlineLevel="1">
      <c r="A66" s="401" t="s">
        <v>340</v>
      </c>
      <c r="B66" s="398"/>
      <c r="C66" s="399">
        <v>59</v>
      </c>
      <c r="D66" s="402"/>
      <c r="E66" s="415"/>
      <c r="F66" s="420">
        <f t="shared" si="1"/>
        <v>0</v>
      </c>
      <c r="G66" s="415"/>
      <c r="H66" s="415"/>
      <c r="I66" s="426">
        <f t="shared" si="2"/>
        <v>0</v>
      </c>
    </row>
    <row r="67" spans="1:9" outlineLevel="1">
      <c r="A67" s="401" t="s">
        <v>341</v>
      </c>
      <c r="B67" s="398"/>
      <c r="C67" s="399">
        <v>60</v>
      </c>
      <c r="D67" s="402"/>
      <c r="E67" s="415"/>
      <c r="F67" s="420">
        <f t="shared" si="1"/>
        <v>0</v>
      </c>
      <c r="G67" s="415"/>
      <c r="H67" s="415"/>
      <c r="I67" s="426">
        <f t="shared" si="2"/>
        <v>0</v>
      </c>
    </row>
    <row r="68" spans="1:9" outlineLevel="1">
      <c r="A68" s="401" t="s">
        <v>342</v>
      </c>
      <c r="B68" s="398"/>
      <c r="C68" s="399">
        <v>61</v>
      </c>
      <c r="D68" s="402"/>
      <c r="E68" s="415"/>
      <c r="F68" s="420">
        <f t="shared" si="1"/>
        <v>0</v>
      </c>
      <c r="G68" s="415"/>
      <c r="H68" s="415"/>
      <c r="I68" s="426">
        <f t="shared" si="2"/>
        <v>0</v>
      </c>
    </row>
    <row r="69" spans="1:9" outlineLevel="1">
      <c r="A69" s="401" t="s">
        <v>343</v>
      </c>
      <c r="B69" s="398"/>
      <c r="C69" s="399">
        <v>62</v>
      </c>
      <c r="D69" s="402"/>
      <c r="E69" s="415"/>
      <c r="F69" s="420">
        <f t="shared" si="1"/>
        <v>0</v>
      </c>
      <c r="G69" s="415"/>
      <c r="H69" s="415"/>
      <c r="I69" s="426">
        <f t="shared" si="2"/>
        <v>0</v>
      </c>
    </row>
    <row r="70" spans="1:9" outlineLevel="1">
      <c r="A70" s="401" t="s">
        <v>344</v>
      </c>
      <c r="B70" s="398"/>
      <c r="C70" s="399">
        <v>63</v>
      </c>
      <c r="D70" s="402"/>
      <c r="E70" s="415"/>
      <c r="F70" s="420">
        <f t="shared" si="1"/>
        <v>0</v>
      </c>
      <c r="G70" s="415"/>
      <c r="H70" s="415"/>
      <c r="I70" s="426">
        <f t="shared" si="2"/>
        <v>0</v>
      </c>
    </row>
    <row r="71" spans="1:9" outlineLevel="1">
      <c r="A71" s="401" t="s">
        <v>345</v>
      </c>
      <c r="B71" s="398"/>
      <c r="C71" s="399">
        <v>64</v>
      </c>
      <c r="D71" s="402"/>
      <c r="E71" s="415"/>
      <c r="F71" s="420">
        <f t="shared" si="1"/>
        <v>0</v>
      </c>
      <c r="G71" s="415"/>
      <c r="H71" s="415"/>
      <c r="I71" s="426">
        <f t="shared" si="2"/>
        <v>0</v>
      </c>
    </row>
    <row r="72" spans="1:9" outlineLevel="1">
      <c r="A72" s="401" t="s">
        <v>346</v>
      </c>
      <c r="B72" s="398"/>
      <c r="C72" s="399">
        <v>65</v>
      </c>
      <c r="D72" s="402"/>
      <c r="E72" s="415"/>
      <c r="F72" s="420">
        <f t="shared" si="1"/>
        <v>0</v>
      </c>
      <c r="G72" s="415"/>
      <c r="H72" s="415"/>
      <c r="I72" s="426">
        <f t="shared" si="2"/>
        <v>0</v>
      </c>
    </row>
    <row r="73" spans="1:9" outlineLevel="1">
      <c r="A73" s="401" t="s">
        <v>347</v>
      </c>
      <c r="B73" s="398"/>
      <c r="C73" s="399">
        <v>66</v>
      </c>
      <c r="D73" s="402"/>
      <c r="E73" s="415"/>
      <c r="F73" s="420">
        <f t="shared" ref="F73:F136" si="5">IFERROR(E73/D73,0)</f>
        <v>0</v>
      </c>
      <c r="G73" s="415"/>
      <c r="H73" s="415"/>
      <c r="I73" s="426">
        <f t="shared" ref="I73:I136" si="6">IFERROR(H73/G73,0)</f>
        <v>0</v>
      </c>
    </row>
    <row r="74" spans="1:9" outlineLevel="1">
      <c r="A74" s="401" t="s">
        <v>348</v>
      </c>
      <c r="B74" s="398"/>
      <c r="C74" s="399">
        <v>67</v>
      </c>
      <c r="D74" s="402"/>
      <c r="E74" s="415"/>
      <c r="F74" s="420">
        <f t="shared" si="5"/>
        <v>0</v>
      </c>
      <c r="G74" s="415"/>
      <c r="H74" s="415"/>
      <c r="I74" s="426">
        <f t="shared" si="6"/>
        <v>0</v>
      </c>
    </row>
    <row r="75" spans="1:9" outlineLevel="1">
      <c r="A75" s="401" t="s">
        <v>349</v>
      </c>
      <c r="B75" s="398"/>
      <c r="C75" s="399">
        <v>68</v>
      </c>
      <c r="D75" s="402"/>
      <c r="E75" s="415"/>
      <c r="F75" s="420">
        <f t="shared" si="5"/>
        <v>0</v>
      </c>
      <c r="G75" s="415"/>
      <c r="H75" s="415"/>
      <c r="I75" s="426">
        <f t="shared" si="6"/>
        <v>0</v>
      </c>
    </row>
    <row r="76" spans="1:9" outlineLevel="1">
      <c r="A76" s="401" t="s">
        <v>350</v>
      </c>
      <c r="B76" s="398"/>
      <c r="C76" s="399">
        <v>69</v>
      </c>
      <c r="D76" s="402"/>
      <c r="E76" s="415"/>
      <c r="F76" s="420">
        <f t="shared" si="5"/>
        <v>0</v>
      </c>
      <c r="G76" s="415"/>
      <c r="H76" s="415"/>
      <c r="I76" s="426">
        <f t="shared" si="6"/>
        <v>0</v>
      </c>
    </row>
    <row r="77" spans="1:9" outlineLevel="1">
      <c r="A77" s="401" t="s">
        <v>351</v>
      </c>
      <c r="B77" s="398"/>
      <c r="C77" s="399">
        <v>70</v>
      </c>
      <c r="D77" s="402"/>
      <c r="E77" s="415"/>
      <c r="F77" s="420">
        <f t="shared" si="5"/>
        <v>0</v>
      </c>
      <c r="G77" s="415"/>
      <c r="H77" s="415"/>
      <c r="I77" s="426">
        <f t="shared" si="6"/>
        <v>0</v>
      </c>
    </row>
    <row r="78" spans="1:9" outlineLevel="1">
      <c r="A78" s="401" t="s">
        <v>352</v>
      </c>
      <c r="B78" s="398"/>
      <c r="C78" s="399">
        <v>71</v>
      </c>
      <c r="D78" s="402"/>
      <c r="E78" s="415"/>
      <c r="F78" s="420">
        <f t="shared" si="5"/>
        <v>0</v>
      </c>
      <c r="G78" s="415"/>
      <c r="H78" s="415"/>
      <c r="I78" s="426">
        <f t="shared" si="6"/>
        <v>0</v>
      </c>
    </row>
    <row r="79" spans="1:9" outlineLevel="1">
      <c r="A79" s="401" t="s">
        <v>353</v>
      </c>
      <c r="B79" s="398"/>
      <c r="C79" s="399">
        <v>72</v>
      </c>
      <c r="D79" s="402"/>
      <c r="E79" s="415"/>
      <c r="F79" s="420">
        <f t="shared" si="5"/>
        <v>0</v>
      </c>
      <c r="G79" s="415"/>
      <c r="H79" s="415"/>
      <c r="I79" s="426">
        <f t="shared" si="6"/>
        <v>0</v>
      </c>
    </row>
    <row r="80" spans="1:9" outlineLevel="1">
      <c r="A80" s="401" t="s">
        <v>354</v>
      </c>
      <c r="B80" s="398"/>
      <c r="C80" s="399">
        <v>73</v>
      </c>
      <c r="D80" s="402"/>
      <c r="E80" s="415"/>
      <c r="F80" s="420">
        <f t="shared" si="5"/>
        <v>0</v>
      </c>
      <c r="G80" s="415"/>
      <c r="H80" s="415"/>
      <c r="I80" s="426">
        <f t="shared" si="6"/>
        <v>0</v>
      </c>
    </row>
    <row r="81" spans="1:9" outlineLevel="1">
      <c r="A81" s="401" t="s">
        <v>355</v>
      </c>
      <c r="B81" s="398"/>
      <c r="C81" s="399">
        <v>74</v>
      </c>
      <c r="D81" s="402"/>
      <c r="E81" s="415"/>
      <c r="F81" s="420">
        <f t="shared" si="5"/>
        <v>0</v>
      </c>
      <c r="G81" s="415"/>
      <c r="H81" s="415"/>
      <c r="I81" s="426">
        <f t="shared" si="6"/>
        <v>0</v>
      </c>
    </row>
    <row r="82" spans="1:9" outlineLevel="1">
      <c r="A82" s="401" t="s">
        <v>356</v>
      </c>
      <c r="B82" s="398"/>
      <c r="C82" s="399">
        <v>75</v>
      </c>
      <c r="D82" s="402"/>
      <c r="E82" s="415"/>
      <c r="F82" s="420">
        <f t="shared" si="5"/>
        <v>0</v>
      </c>
      <c r="G82" s="415"/>
      <c r="H82" s="415"/>
      <c r="I82" s="426">
        <f t="shared" si="6"/>
        <v>0</v>
      </c>
    </row>
    <row r="83" spans="1:9" outlineLevel="1">
      <c r="A83" s="401" t="s">
        <v>357</v>
      </c>
      <c r="B83" s="398"/>
      <c r="C83" s="399">
        <v>76</v>
      </c>
      <c r="D83" s="402"/>
      <c r="E83" s="415"/>
      <c r="F83" s="420">
        <f t="shared" si="5"/>
        <v>0</v>
      </c>
      <c r="G83" s="415"/>
      <c r="H83" s="415"/>
      <c r="I83" s="426">
        <f t="shared" si="6"/>
        <v>0</v>
      </c>
    </row>
    <row r="84" spans="1:9" outlineLevel="1">
      <c r="A84" s="401" t="s">
        <v>358</v>
      </c>
      <c r="B84" s="398"/>
      <c r="C84" s="399">
        <v>77</v>
      </c>
      <c r="D84" s="402"/>
      <c r="E84" s="415"/>
      <c r="F84" s="420">
        <f t="shared" si="5"/>
        <v>0</v>
      </c>
      <c r="G84" s="415"/>
      <c r="H84" s="415"/>
      <c r="I84" s="426">
        <f t="shared" si="6"/>
        <v>0</v>
      </c>
    </row>
    <row r="85" spans="1:9" outlineLevel="1">
      <c r="A85" s="401" t="s">
        <v>359</v>
      </c>
      <c r="B85" s="398"/>
      <c r="C85" s="399">
        <v>78</v>
      </c>
      <c r="D85" s="402"/>
      <c r="E85" s="415"/>
      <c r="F85" s="420">
        <f t="shared" si="5"/>
        <v>0</v>
      </c>
      <c r="G85" s="415"/>
      <c r="H85" s="415"/>
      <c r="I85" s="426">
        <f t="shared" si="6"/>
        <v>0</v>
      </c>
    </row>
    <row r="86" spans="1:9" outlineLevel="1">
      <c r="A86" s="401" t="s">
        <v>360</v>
      </c>
      <c r="B86" s="398"/>
      <c r="C86" s="399">
        <v>79</v>
      </c>
      <c r="D86" s="402"/>
      <c r="E86" s="415"/>
      <c r="F86" s="420">
        <f t="shared" si="5"/>
        <v>0</v>
      </c>
      <c r="G86" s="415"/>
      <c r="H86" s="415"/>
      <c r="I86" s="426">
        <f t="shared" si="6"/>
        <v>0</v>
      </c>
    </row>
    <row r="87" spans="1:9" outlineLevel="1">
      <c r="A87" s="401" t="s">
        <v>361</v>
      </c>
      <c r="B87" s="398"/>
      <c r="C87" s="399">
        <v>80</v>
      </c>
      <c r="D87" s="402"/>
      <c r="E87" s="415"/>
      <c r="F87" s="420">
        <f t="shared" si="5"/>
        <v>0</v>
      </c>
      <c r="G87" s="415"/>
      <c r="H87" s="415"/>
      <c r="I87" s="426">
        <f t="shared" si="6"/>
        <v>0</v>
      </c>
    </row>
    <row r="88" spans="1:9" outlineLevel="1">
      <c r="A88" s="401" t="s">
        <v>362</v>
      </c>
      <c r="B88" s="398"/>
      <c r="C88" s="399">
        <v>81</v>
      </c>
      <c r="D88" s="402"/>
      <c r="E88" s="415"/>
      <c r="F88" s="420">
        <f t="shared" si="5"/>
        <v>0</v>
      </c>
      <c r="G88" s="415"/>
      <c r="H88" s="415"/>
      <c r="I88" s="426">
        <f t="shared" si="6"/>
        <v>0</v>
      </c>
    </row>
    <row r="89" spans="1:9" outlineLevel="1">
      <c r="A89" s="401" t="s">
        <v>363</v>
      </c>
      <c r="B89" s="398"/>
      <c r="C89" s="399">
        <v>82</v>
      </c>
      <c r="D89" s="402"/>
      <c r="E89" s="415"/>
      <c r="F89" s="420">
        <f t="shared" si="5"/>
        <v>0</v>
      </c>
      <c r="G89" s="415"/>
      <c r="H89" s="415"/>
      <c r="I89" s="426">
        <f t="shared" si="6"/>
        <v>0</v>
      </c>
    </row>
    <row r="90" spans="1:9" outlineLevel="1">
      <c r="A90" s="401" t="s">
        <v>364</v>
      </c>
      <c r="B90" s="398"/>
      <c r="C90" s="399">
        <v>83</v>
      </c>
      <c r="D90" s="402"/>
      <c r="E90" s="415"/>
      <c r="F90" s="420">
        <f t="shared" si="5"/>
        <v>0</v>
      </c>
      <c r="G90" s="415"/>
      <c r="H90" s="415"/>
      <c r="I90" s="426">
        <f t="shared" si="6"/>
        <v>0</v>
      </c>
    </row>
    <row r="91" spans="1:9" outlineLevel="1">
      <c r="A91" s="401" t="s">
        <v>365</v>
      </c>
      <c r="B91" s="398"/>
      <c r="C91" s="399">
        <v>84</v>
      </c>
      <c r="D91" s="402"/>
      <c r="E91" s="415"/>
      <c r="F91" s="420">
        <f t="shared" si="5"/>
        <v>0</v>
      </c>
      <c r="G91" s="415"/>
      <c r="H91" s="415"/>
      <c r="I91" s="426">
        <f t="shared" si="6"/>
        <v>0</v>
      </c>
    </row>
    <row r="92" spans="1:9" outlineLevel="1">
      <c r="A92" s="401" t="s">
        <v>366</v>
      </c>
      <c r="B92" s="398"/>
      <c r="C92" s="399">
        <v>85</v>
      </c>
      <c r="D92" s="402"/>
      <c r="E92" s="415"/>
      <c r="F92" s="420">
        <f t="shared" si="5"/>
        <v>0</v>
      </c>
      <c r="G92" s="415"/>
      <c r="H92" s="415"/>
      <c r="I92" s="426">
        <f t="shared" si="6"/>
        <v>0</v>
      </c>
    </row>
    <row r="93" spans="1:9" outlineLevel="1">
      <c r="A93" s="401" t="s">
        <v>367</v>
      </c>
      <c r="B93" s="398"/>
      <c r="C93" s="399">
        <v>86</v>
      </c>
      <c r="D93" s="402"/>
      <c r="E93" s="415"/>
      <c r="F93" s="420">
        <f t="shared" si="5"/>
        <v>0</v>
      </c>
      <c r="G93" s="415"/>
      <c r="H93" s="415"/>
      <c r="I93" s="426">
        <f t="shared" si="6"/>
        <v>0</v>
      </c>
    </row>
    <row r="94" spans="1:9" outlineLevel="1">
      <c r="A94" s="401" t="s">
        <v>368</v>
      </c>
      <c r="B94" s="398"/>
      <c r="C94" s="399">
        <v>87</v>
      </c>
      <c r="D94" s="402"/>
      <c r="E94" s="415"/>
      <c r="F94" s="420">
        <f t="shared" si="5"/>
        <v>0</v>
      </c>
      <c r="G94" s="415"/>
      <c r="H94" s="415"/>
      <c r="I94" s="426">
        <f t="shared" si="6"/>
        <v>0</v>
      </c>
    </row>
    <row r="95" spans="1:9" outlineLevel="1">
      <c r="A95" s="401" t="s">
        <v>369</v>
      </c>
      <c r="B95" s="398"/>
      <c r="C95" s="399">
        <v>88</v>
      </c>
      <c r="D95" s="402"/>
      <c r="E95" s="415"/>
      <c r="F95" s="420">
        <f t="shared" si="5"/>
        <v>0</v>
      </c>
      <c r="G95" s="415"/>
      <c r="H95" s="415"/>
      <c r="I95" s="426">
        <f t="shared" si="6"/>
        <v>0</v>
      </c>
    </row>
    <row r="96" spans="1:9" outlineLevel="1">
      <c r="A96" s="401" t="s">
        <v>370</v>
      </c>
      <c r="B96" s="398"/>
      <c r="C96" s="399">
        <v>89</v>
      </c>
      <c r="D96" s="402"/>
      <c r="E96" s="415"/>
      <c r="F96" s="420">
        <f t="shared" si="5"/>
        <v>0</v>
      </c>
      <c r="G96" s="415"/>
      <c r="H96" s="415"/>
      <c r="I96" s="426">
        <f t="shared" si="6"/>
        <v>0</v>
      </c>
    </row>
    <row r="97" spans="1:9" outlineLevel="1">
      <c r="A97" s="401" t="s">
        <v>371</v>
      </c>
      <c r="B97" s="398"/>
      <c r="C97" s="399">
        <v>90</v>
      </c>
      <c r="D97" s="402"/>
      <c r="E97" s="415"/>
      <c r="F97" s="420">
        <f t="shared" si="5"/>
        <v>0</v>
      </c>
      <c r="G97" s="415"/>
      <c r="H97" s="415"/>
      <c r="I97" s="426">
        <f t="shared" si="6"/>
        <v>0</v>
      </c>
    </row>
    <row r="98" spans="1:9" outlineLevel="1">
      <c r="A98" s="401" t="s">
        <v>372</v>
      </c>
      <c r="B98" s="398"/>
      <c r="C98" s="399">
        <v>91</v>
      </c>
      <c r="D98" s="402"/>
      <c r="E98" s="415"/>
      <c r="F98" s="420">
        <f t="shared" si="5"/>
        <v>0</v>
      </c>
      <c r="G98" s="415"/>
      <c r="H98" s="415"/>
      <c r="I98" s="426">
        <f t="shared" si="6"/>
        <v>0</v>
      </c>
    </row>
    <row r="99" spans="1:9" outlineLevel="1">
      <c r="A99" s="401" t="s">
        <v>373</v>
      </c>
      <c r="B99" s="398"/>
      <c r="C99" s="399">
        <v>92</v>
      </c>
      <c r="D99" s="402"/>
      <c r="E99" s="415"/>
      <c r="F99" s="420">
        <f t="shared" si="5"/>
        <v>0</v>
      </c>
      <c r="G99" s="415"/>
      <c r="H99" s="415"/>
      <c r="I99" s="426">
        <f t="shared" si="6"/>
        <v>0</v>
      </c>
    </row>
    <row r="100" spans="1:9" outlineLevel="1">
      <c r="A100" s="401" t="s">
        <v>374</v>
      </c>
      <c r="B100" s="398"/>
      <c r="C100" s="399">
        <v>93</v>
      </c>
      <c r="D100" s="402"/>
      <c r="E100" s="415"/>
      <c r="F100" s="420">
        <f t="shared" si="5"/>
        <v>0</v>
      </c>
      <c r="G100" s="415"/>
      <c r="H100" s="415"/>
      <c r="I100" s="426">
        <f t="shared" si="6"/>
        <v>0</v>
      </c>
    </row>
    <row r="101" spans="1:9" outlineLevel="1">
      <c r="A101" s="401" t="s">
        <v>375</v>
      </c>
      <c r="B101" s="398"/>
      <c r="C101" s="399">
        <v>94</v>
      </c>
      <c r="D101" s="402"/>
      <c r="E101" s="415"/>
      <c r="F101" s="420">
        <f t="shared" si="5"/>
        <v>0</v>
      </c>
      <c r="G101" s="415"/>
      <c r="H101" s="415"/>
      <c r="I101" s="426">
        <f t="shared" si="6"/>
        <v>0</v>
      </c>
    </row>
    <row r="102" spans="1:9" outlineLevel="1">
      <c r="A102" s="401" t="s">
        <v>376</v>
      </c>
      <c r="B102" s="398"/>
      <c r="C102" s="399">
        <v>95</v>
      </c>
      <c r="D102" s="402"/>
      <c r="E102" s="415"/>
      <c r="F102" s="420">
        <f t="shared" si="5"/>
        <v>0</v>
      </c>
      <c r="G102" s="415"/>
      <c r="H102" s="415"/>
      <c r="I102" s="426">
        <f t="shared" si="6"/>
        <v>0</v>
      </c>
    </row>
    <row r="103" spans="1:9" outlineLevel="1">
      <c r="A103" s="401" t="s">
        <v>377</v>
      </c>
      <c r="B103" s="398"/>
      <c r="C103" s="399">
        <v>96</v>
      </c>
      <c r="D103" s="402"/>
      <c r="E103" s="415"/>
      <c r="F103" s="420">
        <f t="shared" si="5"/>
        <v>0</v>
      </c>
      <c r="G103" s="415"/>
      <c r="H103" s="415"/>
      <c r="I103" s="426">
        <f t="shared" si="6"/>
        <v>0</v>
      </c>
    </row>
    <row r="104" spans="1:9" outlineLevel="1">
      <c r="A104" s="401" t="s">
        <v>378</v>
      </c>
      <c r="B104" s="398"/>
      <c r="C104" s="399">
        <v>97</v>
      </c>
      <c r="D104" s="402"/>
      <c r="E104" s="415"/>
      <c r="F104" s="420">
        <f t="shared" si="5"/>
        <v>0</v>
      </c>
      <c r="G104" s="415"/>
      <c r="H104" s="415"/>
      <c r="I104" s="426">
        <f t="shared" si="6"/>
        <v>0</v>
      </c>
    </row>
    <row r="105" spans="1:9" outlineLevel="1">
      <c r="A105" s="401" t="s">
        <v>379</v>
      </c>
      <c r="B105" s="398"/>
      <c r="C105" s="399">
        <v>98</v>
      </c>
      <c r="D105" s="402"/>
      <c r="E105" s="415"/>
      <c r="F105" s="420">
        <f t="shared" si="5"/>
        <v>0</v>
      </c>
      <c r="G105" s="415"/>
      <c r="H105" s="415"/>
      <c r="I105" s="426">
        <f t="shared" si="6"/>
        <v>0</v>
      </c>
    </row>
    <row r="106" spans="1:9" outlineLevel="1">
      <c r="A106" s="401" t="s">
        <v>380</v>
      </c>
      <c r="B106" s="398"/>
      <c r="C106" s="399">
        <v>99</v>
      </c>
      <c r="D106" s="402"/>
      <c r="E106" s="415"/>
      <c r="F106" s="420">
        <f t="shared" si="5"/>
        <v>0</v>
      </c>
      <c r="G106" s="415"/>
      <c r="H106" s="415"/>
      <c r="I106" s="426">
        <f t="shared" si="6"/>
        <v>0</v>
      </c>
    </row>
    <row r="107" spans="1:9" outlineLevel="1">
      <c r="A107" s="401" t="s">
        <v>381</v>
      </c>
      <c r="B107" s="398"/>
      <c r="C107" s="399">
        <v>100</v>
      </c>
      <c r="D107" s="402"/>
      <c r="E107" s="415"/>
      <c r="F107" s="420">
        <f t="shared" si="5"/>
        <v>0</v>
      </c>
      <c r="G107" s="415"/>
      <c r="H107" s="415"/>
      <c r="I107" s="426">
        <f t="shared" si="6"/>
        <v>0</v>
      </c>
    </row>
    <row r="108" spans="1:9" outlineLevel="1">
      <c r="A108" s="401" t="s">
        <v>382</v>
      </c>
      <c r="B108" s="398"/>
      <c r="C108" s="399">
        <v>101</v>
      </c>
      <c r="D108" s="402"/>
      <c r="E108" s="415"/>
      <c r="F108" s="420">
        <f t="shared" si="5"/>
        <v>0</v>
      </c>
      <c r="G108" s="415"/>
      <c r="H108" s="415"/>
      <c r="I108" s="426">
        <f t="shared" si="6"/>
        <v>0</v>
      </c>
    </row>
    <row r="109" spans="1:9" outlineLevel="1">
      <c r="A109" s="401" t="s">
        <v>383</v>
      </c>
      <c r="B109" s="398"/>
      <c r="C109" s="399">
        <v>102</v>
      </c>
      <c r="D109" s="402"/>
      <c r="E109" s="415"/>
      <c r="F109" s="420">
        <f t="shared" si="5"/>
        <v>0</v>
      </c>
      <c r="G109" s="415"/>
      <c r="H109" s="415"/>
      <c r="I109" s="426">
        <f t="shared" si="6"/>
        <v>0</v>
      </c>
    </row>
    <row r="110" spans="1:9" outlineLevel="1">
      <c r="A110" s="401" t="s">
        <v>384</v>
      </c>
      <c r="B110" s="398"/>
      <c r="C110" s="399">
        <v>103</v>
      </c>
      <c r="D110" s="402"/>
      <c r="E110" s="415"/>
      <c r="F110" s="420">
        <f t="shared" si="5"/>
        <v>0</v>
      </c>
      <c r="G110" s="415"/>
      <c r="H110" s="415"/>
      <c r="I110" s="426">
        <f t="shared" si="6"/>
        <v>0</v>
      </c>
    </row>
    <row r="111" spans="1:9" outlineLevel="1">
      <c r="A111" s="401" t="s">
        <v>385</v>
      </c>
      <c r="B111" s="398"/>
      <c r="C111" s="399">
        <v>104</v>
      </c>
      <c r="D111" s="402"/>
      <c r="E111" s="415"/>
      <c r="F111" s="420">
        <f t="shared" si="5"/>
        <v>0</v>
      </c>
      <c r="G111" s="415"/>
      <c r="H111" s="415"/>
      <c r="I111" s="426">
        <f t="shared" si="6"/>
        <v>0</v>
      </c>
    </row>
    <row r="112" spans="1:9" outlineLevel="1">
      <c r="A112" s="401" t="s">
        <v>386</v>
      </c>
      <c r="B112" s="398"/>
      <c r="C112" s="399">
        <v>105</v>
      </c>
      <c r="D112" s="402"/>
      <c r="E112" s="415"/>
      <c r="F112" s="420">
        <f t="shared" si="5"/>
        <v>0</v>
      </c>
      <c r="G112" s="415"/>
      <c r="H112" s="415"/>
      <c r="I112" s="426">
        <f t="shared" si="6"/>
        <v>0</v>
      </c>
    </row>
    <row r="113" spans="1:9" outlineLevel="1">
      <c r="A113" s="401" t="s">
        <v>387</v>
      </c>
      <c r="B113" s="398"/>
      <c r="C113" s="399">
        <v>106</v>
      </c>
      <c r="D113" s="402"/>
      <c r="E113" s="415"/>
      <c r="F113" s="420">
        <f t="shared" si="5"/>
        <v>0</v>
      </c>
      <c r="G113" s="415"/>
      <c r="H113" s="415"/>
      <c r="I113" s="426">
        <f t="shared" si="6"/>
        <v>0</v>
      </c>
    </row>
    <row r="114" spans="1:9" outlineLevel="1">
      <c r="A114" s="401" t="s">
        <v>388</v>
      </c>
      <c r="B114" s="398"/>
      <c r="C114" s="399">
        <v>107</v>
      </c>
      <c r="D114" s="402"/>
      <c r="E114" s="415"/>
      <c r="F114" s="420">
        <f t="shared" si="5"/>
        <v>0</v>
      </c>
      <c r="G114" s="415"/>
      <c r="H114" s="415"/>
      <c r="I114" s="426">
        <f t="shared" si="6"/>
        <v>0</v>
      </c>
    </row>
    <row r="115" spans="1:9" outlineLevel="1">
      <c r="A115" s="401" t="s">
        <v>389</v>
      </c>
      <c r="B115" s="398"/>
      <c r="C115" s="399">
        <v>108</v>
      </c>
      <c r="D115" s="402"/>
      <c r="E115" s="415"/>
      <c r="F115" s="420">
        <f t="shared" si="5"/>
        <v>0</v>
      </c>
      <c r="G115" s="415"/>
      <c r="H115" s="415"/>
      <c r="I115" s="426">
        <f t="shared" si="6"/>
        <v>0</v>
      </c>
    </row>
    <row r="116" spans="1:9" outlineLevel="1">
      <c r="A116" s="401" t="s">
        <v>390</v>
      </c>
      <c r="B116" s="398"/>
      <c r="C116" s="399">
        <v>109</v>
      </c>
      <c r="D116" s="402"/>
      <c r="E116" s="415"/>
      <c r="F116" s="420">
        <f t="shared" si="5"/>
        <v>0</v>
      </c>
      <c r="G116" s="415"/>
      <c r="H116" s="415"/>
      <c r="I116" s="426">
        <f t="shared" si="6"/>
        <v>0</v>
      </c>
    </row>
    <row r="117" spans="1:9" outlineLevel="1">
      <c r="A117" s="401" t="s">
        <v>391</v>
      </c>
      <c r="B117" s="398"/>
      <c r="C117" s="399">
        <v>110</v>
      </c>
      <c r="D117" s="402"/>
      <c r="E117" s="415"/>
      <c r="F117" s="420">
        <f t="shared" si="5"/>
        <v>0</v>
      </c>
      <c r="G117" s="415"/>
      <c r="H117" s="415"/>
      <c r="I117" s="426">
        <f t="shared" si="6"/>
        <v>0</v>
      </c>
    </row>
    <row r="118" spans="1:9" outlineLevel="1">
      <c r="A118" s="401" t="s">
        <v>392</v>
      </c>
      <c r="B118" s="398"/>
      <c r="C118" s="399">
        <v>111</v>
      </c>
      <c r="D118" s="402"/>
      <c r="E118" s="415"/>
      <c r="F118" s="420">
        <f t="shared" si="5"/>
        <v>0</v>
      </c>
      <c r="G118" s="415"/>
      <c r="H118" s="415"/>
      <c r="I118" s="426">
        <f t="shared" si="6"/>
        <v>0</v>
      </c>
    </row>
    <row r="119" spans="1:9" outlineLevel="1">
      <c r="A119" s="401" t="s">
        <v>393</v>
      </c>
      <c r="B119" s="398"/>
      <c r="C119" s="399">
        <v>112</v>
      </c>
      <c r="D119" s="402"/>
      <c r="E119" s="415"/>
      <c r="F119" s="420">
        <f t="shared" si="5"/>
        <v>0</v>
      </c>
      <c r="G119" s="415"/>
      <c r="H119" s="415"/>
      <c r="I119" s="426">
        <f t="shared" si="6"/>
        <v>0</v>
      </c>
    </row>
    <row r="120" spans="1:9" outlineLevel="1">
      <c r="A120" s="401" t="s">
        <v>394</v>
      </c>
      <c r="B120" s="398"/>
      <c r="C120" s="399">
        <v>113</v>
      </c>
      <c r="D120" s="402"/>
      <c r="E120" s="415"/>
      <c r="F120" s="420">
        <f t="shared" si="5"/>
        <v>0</v>
      </c>
      <c r="G120" s="415"/>
      <c r="H120" s="415"/>
      <c r="I120" s="426">
        <f t="shared" si="6"/>
        <v>0</v>
      </c>
    </row>
    <row r="121" spans="1:9" outlineLevel="1">
      <c r="A121" s="401" t="s">
        <v>395</v>
      </c>
      <c r="B121" s="398"/>
      <c r="C121" s="399">
        <v>114</v>
      </c>
      <c r="D121" s="402"/>
      <c r="E121" s="415"/>
      <c r="F121" s="420">
        <f t="shared" si="5"/>
        <v>0</v>
      </c>
      <c r="G121" s="415"/>
      <c r="H121" s="415"/>
      <c r="I121" s="426">
        <f t="shared" si="6"/>
        <v>0</v>
      </c>
    </row>
    <row r="122" spans="1:9" outlineLevel="1">
      <c r="A122" s="401" t="s">
        <v>396</v>
      </c>
      <c r="B122" s="398"/>
      <c r="C122" s="399">
        <v>115</v>
      </c>
      <c r="D122" s="402"/>
      <c r="E122" s="415"/>
      <c r="F122" s="420">
        <f t="shared" si="5"/>
        <v>0</v>
      </c>
      <c r="G122" s="415"/>
      <c r="H122" s="415"/>
      <c r="I122" s="426">
        <f t="shared" si="6"/>
        <v>0</v>
      </c>
    </row>
    <row r="123" spans="1:9" outlineLevel="1">
      <c r="A123" s="401" t="s">
        <v>397</v>
      </c>
      <c r="B123" s="398"/>
      <c r="C123" s="399">
        <v>116</v>
      </c>
      <c r="D123" s="402"/>
      <c r="E123" s="415"/>
      <c r="F123" s="420">
        <f t="shared" si="5"/>
        <v>0</v>
      </c>
      <c r="G123" s="415"/>
      <c r="H123" s="415"/>
      <c r="I123" s="426">
        <f t="shared" si="6"/>
        <v>0</v>
      </c>
    </row>
    <row r="124" spans="1:9" outlineLevel="1">
      <c r="A124" s="401" t="s">
        <v>398</v>
      </c>
      <c r="B124" s="398"/>
      <c r="C124" s="399">
        <v>117</v>
      </c>
      <c r="D124" s="402"/>
      <c r="E124" s="415"/>
      <c r="F124" s="420">
        <f t="shared" si="5"/>
        <v>0</v>
      </c>
      <c r="G124" s="415"/>
      <c r="H124" s="415"/>
      <c r="I124" s="426">
        <f t="shared" si="6"/>
        <v>0</v>
      </c>
    </row>
    <row r="125" spans="1:9" outlineLevel="1">
      <c r="A125" s="401" t="s">
        <v>399</v>
      </c>
      <c r="B125" s="398"/>
      <c r="C125" s="399">
        <v>118</v>
      </c>
      <c r="D125" s="402"/>
      <c r="E125" s="415"/>
      <c r="F125" s="420">
        <f t="shared" si="5"/>
        <v>0</v>
      </c>
      <c r="G125" s="415"/>
      <c r="H125" s="415"/>
      <c r="I125" s="426">
        <f t="shared" si="6"/>
        <v>0</v>
      </c>
    </row>
    <row r="126" spans="1:9" outlineLevel="1">
      <c r="A126" s="401" t="s">
        <v>400</v>
      </c>
      <c r="B126" s="398"/>
      <c r="C126" s="399">
        <v>119</v>
      </c>
      <c r="D126" s="402"/>
      <c r="E126" s="415"/>
      <c r="F126" s="420">
        <f t="shared" si="5"/>
        <v>0</v>
      </c>
      <c r="G126" s="415"/>
      <c r="H126" s="415"/>
      <c r="I126" s="426">
        <f t="shared" si="6"/>
        <v>0</v>
      </c>
    </row>
    <row r="127" spans="1:9" outlineLevel="1">
      <c r="A127" s="401" t="s">
        <v>401</v>
      </c>
      <c r="B127" s="398"/>
      <c r="C127" s="399">
        <v>120</v>
      </c>
      <c r="D127" s="402"/>
      <c r="E127" s="415"/>
      <c r="F127" s="420">
        <f t="shared" si="5"/>
        <v>0</v>
      </c>
      <c r="G127" s="415"/>
      <c r="H127" s="415"/>
      <c r="I127" s="426">
        <f t="shared" si="6"/>
        <v>0</v>
      </c>
    </row>
    <row r="128" spans="1:9" outlineLevel="1">
      <c r="A128" s="401" t="s">
        <v>402</v>
      </c>
      <c r="B128" s="398"/>
      <c r="C128" s="399">
        <v>121</v>
      </c>
      <c r="D128" s="402"/>
      <c r="E128" s="415"/>
      <c r="F128" s="420">
        <f t="shared" si="5"/>
        <v>0</v>
      </c>
      <c r="G128" s="415"/>
      <c r="H128" s="415"/>
      <c r="I128" s="426">
        <f t="shared" si="6"/>
        <v>0</v>
      </c>
    </row>
    <row r="129" spans="1:9" outlineLevel="1">
      <c r="A129" s="401" t="s">
        <v>403</v>
      </c>
      <c r="B129" s="398"/>
      <c r="C129" s="399">
        <v>122</v>
      </c>
      <c r="D129" s="402"/>
      <c r="E129" s="415"/>
      <c r="F129" s="420">
        <f t="shared" si="5"/>
        <v>0</v>
      </c>
      <c r="G129" s="415"/>
      <c r="H129" s="415"/>
      <c r="I129" s="426">
        <f t="shared" si="6"/>
        <v>0</v>
      </c>
    </row>
    <row r="130" spans="1:9" outlineLevel="1">
      <c r="A130" s="401" t="s">
        <v>404</v>
      </c>
      <c r="B130" s="398"/>
      <c r="C130" s="399">
        <v>123</v>
      </c>
      <c r="D130" s="402"/>
      <c r="E130" s="415"/>
      <c r="F130" s="420">
        <f t="shared" si="5"/>
        <v>0</v>
      </c>
      <c r="G130" s="415"/>
      <c r="H130" s="415"/>
      <c r="I130" s="426">
        <f t="shared" si="6"/>
        <v>0</v>
      </c>
    </row>
    <row r="131" spans="1:9" outlineLevel="1">
      <c r="A131" s="401" t="s">
        <v>405</v>
      </c>
      <c r="B131" s="398"/>
      <c r="C131" s="399">
        <v>124</v>
      </c>
      <c r="D131" s="402"/>
      <c r="E131" s="415"/>
      <c r="F131" s="420">
        <f t="shared" si="5"/>
        <v>0</v>
      </c>
      <c r="G131" s="415"/>
      <c r="H131" s="415"/>
      <c r="I131" s="426">
        <f t="shared" si="6"/>
        <v>0</v>
      </c>
    </row>
    <row r="132" spans="1:9" outlineLevel="1">
      <c r="A132" s="401" t="s">
        <v>406</v>
      </c>
      <c r="B132" s="398"/>
      <c r="C132" s="399">
        <v>125</v>
      </c>
      <c r="D132" s="402"/>
      <c r="E132" s="415"/>
      <c r="F132" s="420">
        <f t="shared" si="5"/>
        <v>0</v>
      </c>
      <c r="G132" s="415"/>
      <c r="H132" s="415"/>
      <c r="I132" s="426">
        <f t="shared" si="6"/>
        <v>0</v>
      </c>
    </row>
    <row r="133" spans="1:9" outlineLevel="1">
      <c r="A133" s="401" t="s">
        <v>407</v>
      </c>
      <c r="B133" s="398"/>
      <c r="C133" s="399">
        <v>126</v>
      </c>
      <c r="D133" s="402"/>
      <c r="E133" s="415"/>
      <c r="F133" s="420">
        <f t="shared" si="5"/>
        <v>0</v>
      </c>
      <c r="G133" s="415"/>
      <c r="H133" s="415"/>
      <c r="I133" s="426">
        <f t="shared" si="6"/>
        <v>0</v>
      </c>
    </row>
    <row r="134" spans="1:9" outlineLevel="1">
      <c r="A134" s="401" t="s">
        <v>408</v>
      </c>
      <c r="B134" s="398"/>
      <c r="C134" s="399">
        <v>127</v>
      </c>
      <c r="D134" s="402"/>
      <c r="E134" s="415"/>
      <c r="F134" s="420">
        <f t="shared" si="5"/>
        <v>0</v>
      </c>
      <c r="G134" s="415"/>
      <c r="H134" s="415"/>
      <c r="I134" s="426">
        <f t="shared" si="6"/>
        <v>0</v>
      </c>
    </row>
    <row r="135" spans="1:9" outlineLevel="1">
      <c r="A135" s="401" t="s">
        <v>409</v>
      </c>
      <c r="B135" s="398"/>
      <c r="C135" s="399">
        <v>128</v>
      </c>
      <c r="D135" s="402"/>
      <c r="E135" s="415"/>
      <c r="F135" s="420">
        <f t="shared" si="5"/>
        <v>0</v>
      </c>
      <c r="G135" s="415"/>
      <c r="H135" s="415"/>
      <c r="I135" s="426">
        <f t="shared" si="6"/>
        <v>0</v>
      </c>
    </row>
    <row r="136" spans="1:9" outlineLevel="1">
      <c r="A136" s="401" t="s">
        <v>410</v>
      </c>
      <c r="B136" s="398"/>
      <c r="C136" s="399">
        <v>129</v>
      </c>
      <c r="D136" s="402"/>
      <c r="E136" s="415"/>
      <c r="F136" s="420">
        <f t="shared" si="5"/>
        <v>0</v>
      </c>
      <c r="G136" s="415"/>
      <c r="H136" s="415"/>
      <c r="I136" s="426">
        <f t="shared" si="6"/>
        <v>0</v>
      </c>
    </row>
    <row r="137" spans="1:9" outlineLevel="1">
      <c r="A137" s="401" t="s">
        <v>411</v>
      </c>
      <c r="B137" s="398"/>
      <c r="C137" s="399">
        <v>130</v>
      </c>
      <c r="D137" s="402"/>
      <c r="E137" s="415"/>
      <c r="F137" s="420">
        <f t="shared" ref="F137:F200" si="7">IFERROR(E137/D137,0)</f>
        <v>0</v>
      </c>
      <c r="G137" s="415"/>
      <c r="H137" s="415"/>
      <c r="I137" s="426">
        <f t="shared" ref="I137:I200" si="8">IFERROR(H137/G137,0)</f>
        <v>0</v>
      </c>
    </row>
    <row r="138" spans="1:9" outlineLevel="1">
      <c r="A138" s="401" t="s">
        <v>412</v>
      </c>
      <c r="B138" s="398"/>
      <c r="C138" s="399">
        <v>131</v>
      </c>
      <c r="D138" s="402"/>
      <c r="E138" s="415"/>
      <c r="F138" s="420">
        <f t="shared" si="7"/>
        <v>0</v>
      </c>
      <c r="G138" s="415"/>
      <c r="H138" s="415"/>
      <c r="I138" s="426">
        <f t="shared" si="8"/>
        <v>0</v>
      </c>
    </row>
    <row r="139" spans="1:9" outlineLevel="1">
      <c r="A139" s="401" t="s">
        <v>413</v>
      </c>
      <c r="B139" s="398"/>
      <c r="C139" s="399">
        <v>132</v>
      </c>
      <c r="D139" s="402"/>
      <c r="E139" s="415"/>
      <c r="F139" s="420">
        <f t="shared" si="7"/>
        <v>0</v>
      </c>
      <c r="G139" s="415"/>
      <c r="H139" s="415"/>
      <c r="I139" s="426">
        <f t="shared" si="8"/>
        <v>0</v>
      </c>
    </row>
    <row r="140" spans="1:9" outlineLevel="1">
      <c r="A140" s="401" t="s">
        <v>414</v>
      </c>
      <c r="B140" s="398"/>
      <c r="C140" s="399">
        <v>133</v>
      </c>
      <c r="D140" s="402"/>
      <c r="E140" s="415"/>
      <c r="F140" s="420">
        <f t="shared" si="7"/>
        <v>0</v>
      </c>
      <c r="G140" s="415"/>
      <c r="H140" s="415"/>
      <c r="I140" s="426">
        <f t="shared" si="8"/>
        <v>0</v>
      </c>
    </row>
    <row r="141" spans="1:9" outlineLevel="1">
      <c r="A141" s="401" t="s">
        <v>415</v>
      </c>
      <c r="B141" s="398"/>
      <c r="C141" s="399">
        <v>134</v>
      </c>
      <c r="D141" s="402"/>
      <c r="E141" s="415"/>
      <c r="F141" s="420">
        <f t="shared" si="7"/>
        <v>0</v>
      </c>
      <c r="G141" s="415"/>
      <c r="H141" s="415"/>
      <c r="I141" s="426">
        <f t="shared" si="8"/>
        <v>0</v>
      </c>
    </row>
    <row r="142" spans="1:9" outlineLevel="1">
      <c r="A142" s="401" t="s">
        <v>416</v>
      </c>
      <c r="B142" s="398"/>
      <c r="C142" s="399">
        <v>135</v>
      </c>
      <c r="D142" s="402"/>
      <c r="E142" s="415"/>
      <c r="F142" s="420">
        <f t="shared" si="7"/>
        <v>0</v>
      </c>
      <c r="G142" s="415"/>
      <c r="H142" s="415"/>
      <c r="I142" s="426">
        <f t="shared" si="8"/>
        <v>0</v>
      </c>
    </row>
    <row r="143" spans="1:9" outlineLevel="1">
      <c r="A143" s="401" t="s">
        <v>417</v>
      </c>
      <c r="B143" s="398"/>
      <c r="C143" s="399">
        <v>136</v>
      </c>
      <c r="D143" s="402"/>
      <c r="E143" s="415"/>
      <c r="F143" s="420">
        <f t="shared" si="7"/>
        <v>0</v>
      </c>
      <c r="G143" s="415"/>
      <c r="H143" s="415"/>
      <c r="I143" s="426">
        <f t="shared" si="8"/>
        <v>0</v>
      </c>
    </row>
    <row r="144" spans="1:9" outlineLevel="1">
      <c r="A144" s="401" t="s">
        <v>418</v>
      </c>
      <c r="B144" s="398"/>
      <c r="C144" s="399">
        <v>137</v>
      </c>
      <c r="D144" s="402"/>
      <c r="E144" s="415"/>
      <c r="F144" s="420">
        <f t="shared" si="7"/>
        <v>0</v>
      </c>
      <c r="G144" s="415"/>
      <c r="H144" s="415"/>
      <c r="I144" s="426">
        <f t="shared" si="8"/>
        <v>0</v>
      </c>
    </row>
    <row r="145" spans="1:9" outlineLevel="1">
      <c r="A145" s="401" t="s">
        <v>419</v>
      </c>
      <c r="B145" s="398"/>
      <c r="C145" s="399">
        <v>138</v>
      </c>
      <c r="D145" s="402"/>
      <c r="E145" s="415"/>
      <c r="F145" s="420">
        <f t="shared" si="7"/>
        <v>0</v>
      </c>
      <c r="G145" s="415"/>
      <c r="H145" s="415"/>
      <c r="I145" s="426">
        <f t="shared" si="8"/>
        <v>0</v>
      </c>
    </row>
    <row r="146" spans="1:9" outlineLevel="1">
      <c r="A146" s="401" t="s">
        <v>420</v>
      </c>
      <c r="B146" s="398"/>
      <c r="C146" s="399">
        <v>139</v>
      </c>
      <c r="D146" s="402"/>
      <c r="E146" s="415"/>
      <c r="F146" s="420">
        <f t="shared" si="7"/>
        <v>0</v>
      </c>
      <c r="G146" s="415"/>
      <c r="H146" s="415"/>
      <c r="I146" s="426">
        <f t="shared" si="8"/>
        <v>0</v>
      </c>
    </row>
    <row r="147" spans="1:9" outlineLevel="1">
      <c r="A147" s="401" t="s">
        <v>421</v>
      </c>
      <c r="B147" s="398"/>
      <c r="C147" s="399">
        <v>140</v>
      </c>
      <c r="D147" s="402"/>
      <c r="E147" s="415"/>
      <c r="F147" s="420">
        <f t="shared" si="7"/>
        <v>0</v>
      </c>
      <c r="G147" s="415"/>
      <c r="H147" s="415"/>
      <c r="I147" s="426">
        <f t="shared" si="8"/>
        <v>0</v>
      </c>
    </row>
    <row r="148" spans="1:9" outlineLevel="1">
      <c r="A148" s="401" t="s">
        <v>422</v>
      </c>
      <c r="B148" s="398"/>
      <c r="C148" s="399">
        <v>141</v>
      </c>
      <c r="D148" s="402"/>
      <c r="E148" s="415"/>
      <c r="F148" s="420">
        <f t="shared" si="7"/>
        <v>0</v>
      </c>
      <c r="G148" s="415"/>
      <c r="H148" s="415"/>
      <c r="I148" s="426">
        <f t="shared" si="8"/>
        <v>0</v>
      </c>
    </row>
    <row r="149" spans="1:9" outlineLevel="1">
      <c r="A149" s="401" t="s">
        <v>423</v>
      </c>
      <c r="B149" s="398"/>
      <c r="C149" s="399">
        <v>142</v>
      </c>
      <c r="D149" s="402"/>
      <c r="E149" s="415"/>
      <c r="F149" s="420">
        <f t="shared" si="7"/>
        <v>0</v>
      </c>
      <c r="G149" s="415"/>
      <c r="H149" s="415"/>
      <c r="I149" s="426">
        <f t="shared" si="8"/>
        <v>0</v>
      </c>
    </row>
    <row r="150" spans="1:9" outlineLevel="1">
      <c r="A150" s="401" t="s">
        <v>424</v>
      </c>
      <c r="B150" s="398"/>
      <c r="C150" s="399">
        <v>143</v>
      </c>
      <c r="D150" s="402"/>
      <c r="E150" s="415"/>
      <c r="F150" s="420">
        <f t="shared" si="7"/>
        <v>0</v>
      </c>
      <c r="G150" s="415"/>
      <c r="H150" s="415"/>
      <c r="I150" s="426">
        <f t="shared" si="8"/>
        <v>0</v>
      </c>
    </row>
    <row r="151" spans="1:9" outlineLevel="1">
      <c r="A151" s="401" t="s">
        <v>425</v>
      </c>
      <c r="B151" s="398"/>
      <c r="C151" s="399">
        <v>144</v>
      </c>
      <c r="D151" s="402"/>
      <c r="E151" s="415"/>
      <c r="F151" s="420">
        <f t="shared" si="7"/>
        <v>0</v>
      </c>
      <c r="G151" s="415"/>
      <c r="H151" s="415"/>
      <c r="I151" s="426">
        <f t="shared" si="8"/>
        <v>0</v>
      </c>
    </row>
    <row r="152" spans="1:9" outlineLevel="1">
      <c r="A152" s="401" t="s">
        <v>426</v>
      </c>
      <c r="B152" s="398"/>
      <c r="C152" s="399">
        <v>145</v>
      </c>
      <c r="D152" s="402"/>
      <c r="E152" s="415"/>
      <c r="F152" s="420">
        <f t="shared" si="7"/>
        <v>0</v>
      </c>
      <c r="G152" s="415"/>
      <c r="H152" s="415"/>
      <c r="I152" s="426">
        <f t="shared" si="8"/>
        <v>0</v>
      </c>
    </row>
    <row r="153" spans="1:9" outlineLevel="1">
      <c r="A153" s="401" t="s">
        <v>427</v>
      </c>
      <c r="B153" s="398"/>
      <c r="C153" s="399">
        <v>146</v>
      </c>
      <c r="D153" s="402"/>
      <c r="E153" s="415"/>
      <c r="F153" s="420">
        <f t="shared" si="7"/>
        <v>0</v>
      </c>
      <c r="G153" s="415"/>
      <c r="H153" s="415"/>
      <c r="I153" s="426">
        <f t="shared" si="8"/>
        <v>0</v>
      </c>
    </row>
    <row r="154" spans="1:9" outlineLevel="1">
      <c r="A154" s="401" t="s">
        <v>428</v>
      </c>
      <c r="B154" s="398"/>
      <c r="C154" s="399">
        <v>147</v>
      </c>
      <c r="D154" s="402"/>
      <c r="E154" s="415"/>
      <c r="F154" s="420">
        <f t="shared" si="7"/>
        <v>0</v>
      </c>
      <c r="G154" s="415"/>
      <c r="H154" s="415"/>
      <c r="I154" s="426">
        <f t="shared" si="8"/>
        <v>0</v>
      </c>
    </row>
    <row r="155" spans="1:9" outlineLevel="1">
      <c r="A155" s="401" t="s">
        <v>429</v>
      </c>
      <c r="B155" s="398"/>
      <c r="C155" s="399">
        <v>148</v>
      </c>
      <c r="D155" s="402"/>
      <c r="E155" s="415"/>
      <c r="F155" s="420">
        <f t="shared" si="7"/>
        <v>0</v>
      </c>
      <c r="G155" s="415"/>
      <c r="H155" s="415"/>
      <c r="I155" s="426">
        <f t="shared" si="8"/>
        <v>0</v>
      </c>
    </row>
    <row r="156" spans="1:9" outlineLevel="1">
      <c r="A156" s="401" t="s">
        <v>430</v>
      </c>
      <c r="B156" s="398"/>
      <c r="C156" s="399">
        <v>149</v>
      </c>
      <c r="D156" s="402"/>
      <c r="E156" s="415"/>
      <c r="F156" s="420">
        <f t="shared" si="7"/>
        <v>0</v>
      </c>
      <c r="G156" s="415"/>
      <c r="H156" s="415"/>
      <c r="I156" s="426">
        <f t="shared" si="8"/>
        <v>0</v>
      </c>
    </row>
    <row r="157" spans="1:9" outlineLevel="1">
      <c r="A157" s="401" t="s">
        <v>431</v>
      </c>
      <c r="B157" s="398"/>
      <c r="C157" s="399">
        <v>150</v>
      </c>
      <c r="D157" s="402"/>
      <c r="E157" s="415"/>
      <c r="F157" s="420">
        <f t="shared" si="7"/>
        <v>0</v>
      </c>
      <c r="G157" s="415"/>
      <c r="H157" s="415"/>
      <c r="I157" s="426">
        <f t="shared" si="8"/>
        <v>0</v>
      </c>
    </row>
    <row r="158" spans="1:9" outlineLevel="1">
      <c r="A158" s="401" t="s">
        <v>432</v>
      </c>
      <c r="B158" s="398"/>
      <c r="C158" s="399">
        <v>151</v>
      </c>
      <c r="D158" s="402"/>
      <c r="E158" s="415"/>
      <c r="F158" s="420">
        <f t="shared" si="7"/>
        <v>0</v>
      </c>
      <c r="G158" s="415"/>
      <c r="H158" s="415"/>
      <c r="I158" s="426">
        <f t="shared" si="8"/>
        <v>0</v>
      </c>
    </row>
    <row r="159" spans="1:9" outlineLevel="1">
      <c r="A159" s="401" t="s">
        <v>433</v>
      </c>
      <c r="B159" s="398"/>
      <c r="C159" s="399">
        <v>152</v>
      </c>
      <c r="D159" s="402"/>
      <c r="E159" s="415"/>
      <c r="F159" s="420">
        <f t="shared" si="7"/>
        <v>0</v>
      </c>
      <c r="G159" s="415"/>
      <c r="H159" s="415"/>
      <c r="I159" s="426">
        <f t="shared" si="8"/>
        <v>0</v>
      </c>
    </row>
    <row r="160" spans="1:9" outlineLevel="1">
      <c r="A160" s="401" t="s">
        <v>434</v>
      </c>
      <c r="B160" s="398"/>
      <c r="C160" s="399">
        <v>153</v>
      </c>
      <c r="D160" s="402"/>
      <c r="E160" s="415"/>
      <c r="F160" s="420">
        <f t="shared" si="7"/>
        <v>0</v>
      </c>
      <c r="G160" s="415"/>
      <c r="H160" s="415"/>
      <c r="I160" s="426">
        <f t="shared" si="8"/>
        <v>0</v>
      </c>
    </row>
    <row r="161" spans="1:9" outlineLevel="1">
      <c r="A161" s="401" t="s">
        <v>435</v>
      </c>
      <c r="B161" s="398"/>
      <c r="C161" s="399">
        <v>154</v>
      </c>
      <c r="D161" s="402"/>
      <c r="E161" s="415"/>
      <c r="F161" s="420">
        <f t="shared" si="7"/>
        <v>0</v>
      </c>
      <c r="G161" s="415"/>
      <c r="H161" s="415"/>
      <c r="I161" s="426">
        <f t="shared" si="8"/>
        <v>0</v>
      </c>
    </row>
    <row r="162" spans="1:9" outlineLevel="1">
      <c r="A162" s="401" t="s">
        <v>436</v>
      </c>
      <c r="B162" s="398"/>
      <c r="C162" s="399">
        <v>155</v>
      </c>
      <c r="D162" s="402"/>
      <c r="E162" s="415"/>
      <c r="F162" s="420">
        <f t="shared" si="7"/>
        <v>0</v>
      </c>
      <c r="G162" s="415"/>
      <c r="H162" s="415"/>
      <c r="I162" s="426">
        <f t="shared" si="8"/>
        <v>0</v>
      </c>
    </row>
    <row r="163" spans="1:9" outlineLevel="1">
      <c r="A163" s="401" t="s">
        <v>437</v>
      </c>
      <c r="B163" s="398"/>
      <c r="C163" s="399">
        <v>156</v>
      </c>
      <c r="D163" s="402"/>
      <c r="E163" s="415"/>
      <c r="F163" s="420">
        <f t="shared" si="7"/>
        <v>0</v>
      </c>
      <c r="G163" s="415"/>
      <c r="H163" s="415"/>
      <c r="I163" s="426">
        <f t="shared" si="8"/>
        <v>0</v>
      </c>
    </row>
    <row r="164" spans="1:9" outlineLevel="1">
      <c r="A164" s="401" t="s">
        <v>438</v>
      </c>
      <c r="B164" s="398"/>
      <c r="C164" s="399">
        <v>157</v>
      </c>
      <c r="D164" s="402"/>
      <c r="E164" s="415"/>
      <c r="F164" s="420">
        <f t="shared" si="7"/>
        <v>0</v>
      </c>
      <c r="G164" s="415"/>
      <c r="H164" s="415"/>
      <c r="I164" s="426">
        <f t="shared" si="8"/>
        <v>0</v>
      </c>
    </row>
    <row r="165" spans="1:9" outlineLevel="1">
      <c r="A165" s="401" t="s">
        <v>439</v>
      </c>
      <c r="B165" s="398"/>
      <c r="C165" s="399">
        <v>158</v>
      </c>
      <c r="D165" s="402"/>
      <c r="E165" s="415"/>
      <c r="F165" s="420">
        <f t="shared" si="7"/>
        <v>0</v>
      </c>
      <c r="G165" s="415"/>
      <c r="H165" s="415"/>
      <c r="I165" s="426">
        <f t="shared" si="8"/>
        <v>0</v>
      </c>
    </row>
    <row r="166" spans="1:9" outlineLevel="1">
      <c r="A166" s="401" t="s">
        <v>440</v>
      </c>
      <c r="B166" s="398"/>
      <c r="C166" s="399">
        <v>159</v>
      </c>
      <c r="D166" s="402"/>
      <c r="E166" s="415"/>
      <c r="F166" s="420">
        <f t="shared" si="7"/>
        <v>0</v>
      </c>
      <c r="G166" s="415"/>
      <c r="H166" s="415"/>
      <c r="I166" s="426">
        <f t="shared" si="8"/>
        <v>0</v>
      </c>
    </row>
    <row r="167" spans="1:9" outlineLevel="1">
      <c r="A167" s="401" t="s">
        <v>441</v>
      </c>
      <c r="B167" s="398"/>
      <c r="C167" s="399">
        <v>160</v>
      </c>
      <c r="D167" s="402"/>
      <c r="E167" s="415"/>
      <c r="F167" s="420">
        <f t="shared" si="7"/>
        <v>0</v>
      </c>
      <c r="G167" s="415"/>
      <c r="H167" s="415"/>
      <c r="I167" s="426">
        <f t="shared" si="8"/>
        <v>0</v>
      </c>
    </row>
    <row r="168" spans="1:9" outlineLevel="1">
      <c r="A168" s="401" t="s">
        <v>442</v>
      </c>
      <c r="B168" s="398"/>
      <c r="C168" s="399">
        <v>161</v>
      </c>
      <c r="D168" s="402"/>
      <c r="E168" s="415"/>
      <c r="F168" s="420">
        <f t="shared" si="7"/>
        <v>0</v>
      </c>
      <c r="G168" s="415"/>
      <c r="H168" s="415"/>
      <c r="I168" s="426">
        <f t="shared" si="8"/>
        <v>0</v>
      </c>
    </row>
    <row r="169" spans="1:9" outlineLevel="1">
      <c r="A169" s="401" t="s">
        <v>443</v>
      </c>
      <c r="B169" s="398"/>
      <c r="C169" s="399">
        <v>162</v>
      </c>
      <c r="D169" s="402"/>
      <c r="E169" s="415"/>
      <c r="F169" s="420">
        <f t="shared" si="7"/>
        <v>0</v>
      </c>
      <c r="G169" s="415"/>
      <c r="H169" s="415"/>
      <c r="I169" s="426">
        <f t="shared" si="8"/>
        <v>0</v>
      </c>
    </row>
    <row r="170" spans="1:9" outlineLevel="1">
      <c r="A170" s="401" t="s">
        <v>444</v>
      </c>
      <c r="B170" s="398"/>
      <c r="C170" s="399">
        <v>163</v>
      </c>
      <c r="D170" s="402"/>
      <c r="E170" s="415"/>
      <c r="F170" s="420">
        <f t="shared" si="7"/>
        <v>0</v>
      </c>
      <c r="G170" s="415"/>
      <c r="H170" s="415"/>
      <c r="I170" s="426">
        <f t="shared" si="8"/>
        <v>0</v>
      </c>
    </row>
    <row r="171" spans="1:9" outlineLevel="1">
      <c r="A171" s="401" t="s">
        <v>445</v>
      </c>
      <c r="B171" s="398"/>
      <c r="C171" s="399">
        <v>164</v>
      </c>
      <c r="D171" s="402"/>
      <c r="E171" s="415"/>
      <c r="F171" s="420">
        <f t="shared" si="7"/>
        <v>0</v>
      </c>
      <c r="G171" s="415"/>
      <c r="H171" s="415"/>
      <c r="I171" s="426">
        <f t="shared" si="8"/>
        <v>0</v>
      </c>
    </row>
    <row r="172" spans="1:9" outlineLevel="1">
      <c r="A172" s="401" t="s">
        <v>446</v>
      </c>
      <c r="B172" s="398"/>
      <c r="C172" s="399">
        <v>165</v>
      </c>
      <c r="D172" s="402"/>
      <c r="E172" s="415"/>
      <c r="F172" s="420">
        <f t="shared" si="7"/>
        <v>0</v>
      </c>
      <c r="G172" s="415"/>
      <c r="H172" s="415"/>
      <c r="I172" s="426">
        <f t="shared" si="8"/>
        <v>0</v>
      </c>
    </row>
    <row r="173" spans="1:9" outlineLevel="1">
      <c r="A173" s="401" t="s">
        <v>447</v>
      </c>
      <c r="B173" s="398"/>
      <c r="C173" s="399">
        <v>166</v>
      </c>
      <c r="D173" s="402"/>
      <c r="E173" s="415"/>
      <c r="F173" s="420">
        <f t="shared" si="7"/>
        <v>0</v>
      </c>
      <c r="G173" s="415"/>
      <c r="H173" s="415"/>
      <c r="I173" s="426">
        <f t="shared" si="8"/>
        <v>0</v>
      </c>
    </row>
    <row r="174" spans="1:9" outlineLevel="1">
      <c r="A174" s="401" t="s">
        <v>448</v>
      </c>
      <c r="B174" s="398"/>
      <c r="C174" s="399">
        <v>167</v>
      </c>
      <c r="D174" s="402"/>
      <c r="E174" s="415"/>
      <c r="F174" s="420">
        <f t="shared" si="7"/>
        <v>0</v>
      </c>
      <c r="G174" s="415"/>
      <c r="H174" s="415"/>
      <c r="I174" s="426">
        <f t="shared" si="8"/>
        <v>0</v>
      </c>
    </row>
    <row r="175" spans="1:9" outlineLevel="1">
      <c r="A175" s="401" t="s">
        <v>449</v>
      </c>
      <c r="B175" s="398"/>
      <c r="C175" s="399">
        <v>168</v>
      </c>
      <c r="D175" s="402"/>
      <c r="E175" s="415"/>
      <c r="F175" s="420">
        <f t="shared" si="7"/>
        <v>0</v>
      </c>
      <c r="G175" s="415"/>
      <c r="H175" s="415"/>
      <c r="I175" s="426">
        <f t="shared" si="8"/>
        <v>0</v>
      </c>
    </row>
    <row r="176" spans="1:9" outlineLevel="1">
      <c r="A176" s="401" t="s">
        <v>450</v>
      </c>
      <c r="B176" s="398"/>
      <c r="C176" s="399">
        <v>169</v>
      </c>
      <c r="D176" s="402"/>
      <c r="E176" s="415"/>
      <c r="F176" s="420">
        <f t="shared" si="7"/>
        <v>0</v>
      </c>
      <c r="G176" s="415"/>
      <c r="H176" s="415"/>
      <c r="I176" s="426">
        <f t="shared" si="8"/>
        <v>0</v>
      </c>
    </row>
    <row r="177" spans="1:9" outlineLevel="1">
      <c r="A177" s="401" t="s">
        <v>451</v>
      </c>
      <c r="B177" s="398"/>
      <c r="C177" s="399">
        <v>170</v>
      </c>
      <c r="D177" s="402"/>
      <c r="E177" s="415"/>
      <c r="F177" s="420">
        <f t="shared" si="7"/>
        <v>0</v>
      </c>
      <c r="G177" s="415"/>
      <c r="H177" s="415"/>
      <c r="I177" s="426">
        <f t="shared" si="8"/>
        <v>0</v>
      </c>
    </row>
    <row r="178" spans="1:9" outlineLevel="1">
      <c r="A178" s="401" t="s">
        <v>452</v>
      </c>
      <c r="B178" s="398"/>
      <c r="C178" s="399">
        <v>171</v>
      </c>
      <c r="D178" s="402"/>
      <c r="E178" s="415"/>
      <c r="F178" s="420">
        <f t="shared" si="7"/>
        <v>0</v>
      </c>
      <c r="G178" s="415"/>
      <c r="H178" s="415"/>
      <c r="I178" s="426">
        <f t="shared" si="8"/>
        <v>0</v>
      </c>
    </row>
    <row r="179" spans="1:9" outlineLevel="1">
      <c r="A179" s="401" t="s">
        <v>453</v>
      </c>
      <c r="B179" s="398"/>
      <c r="C179" s="399">
        <v>172</v>
      </c>
      <c r="D179" s="402"/>
      <c r="E179" s="415"/>
      <c r="F179" s="420">
        <f t="shared" si="7"/>
        <v>0</v>
      </c>
      <c r="G179" s="415"/>
      <c r="H179" s="415"/>
      <c r="I179" s="426">
        <f t="shared" si="8"/>
        <v>0</v>
      </c>
    </row>
    <row r="180" spans="1:9" outlineLevel="1">
      <c r="A180" s="401" t="s">
        <v>454</v>
      </c>
      <c r="B180" s="398"/>
      <c r="C180" s="399">
        <v>173</v>
      </c>
      <c r="D180" s="402"/>
      <c r="E180" s="415"/>
      <c r="F180" s="420">
        <f t="shared" si="7"/>
        <v>0</v>
      </c>
      <c r="G180" s="415"/>
      <c r="H180" s="415"/>
      <c r="I180" s="426">
        <f t="shared" si="8"/>
        <v>0</v>
      </c>
    </row>
    <row r="181" spans="1:9" outlineLevel="1">
      <c r="A181" s="401" t="s">
        <v>455</v>
      </c>
      <c r="B181" s="398"/>
      <c r="C181" s="399">
        <v>174</v>
      </c>
      <c r="D181" s="402"/>
      <c r="E181" s="415"/>
      <c r="F181" s="420">
        <f t="shared" si="7"/>
        <v>0</v>
      </c>
      <c r="G181" s="415"/>
      <c r="H181" s="415"/>
      <c r="I181" s="426">
        <f t="shared" si="8"/>
        <v>0</v>
      </c>
    </row>
    <row r="182" spans="1:9" outlineLevel="1">
      <c r="A182" s="401" t="s">
        <v>456</v>
      </c>
      <c r="B182" s="398"/>
      <c r="C182" s="399">
        <v>175</v>
      </c>
      <c r="D182" s="402"/>
      <c r="E182" s="415"/>
      <c r="F182" s="420">
        <f t="shared" si="7"/>
        <v>0</v>
      </c>
      <c r="G182" s="415"/>
      <c r="H182" s="415"/>
      <c r="I182" s="426">
        <f t="shared" si="8"/>
        <v>0</v>
      </c>
    </row>
    <row r="183" spans="1:9" outlineLevel="1">
      <c r="A183" s="401" t="s">
        <v>457</v>
      </c>
      <c r="B183" s="398"/>
      <c r="C183" s="399">
        <v>176</v>
      </c>
      <c r="D183" s="402"/>
      <c r="E183" s="415"/>
      <c r="F183" s="420">
        <f t="shared" si="7"/>
        <v>0</v>
      </c>
      <c r="G183" s="415"/>
      <c r="H183" s="415"/>
      <c r="I183" s="426">
        <f t="shared" si="8"/>
        <v>0</v>
      </c>
    </row>
    <row r="184" spans="1:9" outlineLevel="1">
      <c r="A184" s="401" t="s">
        <v>458</v>
      </c>
      <c r="B184" s="398"/>
      <c r="C184" s="399">
        <v>177</v>
      </c>
      <c r="D184" s="402"/>
      <c r="E184" s="415"/>
      <c r="F184" s="420">
        <f t="shared" si="7"/>
        <v>0</v>
      </c>
      <c r="G184" s="415"/>
      <c r="H184" s="415"/>
      <c r="I184" s="426">
        <f t="shared" si="8"/>
        <v>0</v>
      </c>
    </row>
    <row r="185" spans="1:9" outlineLevel="1">
      <c r="A185" s="401" t="s">
        <v>459</v>
      </c>
      <c r="B185" s="398"/>
      <c r="C185" s="399">
        <v>178</v>
      </c>
      <c r="D185" s="402"/>
      <c r="E185" s="415"/>
      <c r="F185" s="420">
        <f t="shared" si="7"/>
        <v>0</v>
      </c>
      <c r="G185" s="415"/>
      <c r="H185" s="415"/>
      <c r="I185" s="426">
        <f t="shared" si="8"/>
        <v>0</v>
      </c>
    </row>
    <row r="186" spans="1:9" outlineLevel="1">
      <c r="A186" s="401" t="s">
        <v>460</v>
      </c>
      <c r="B186" s="398"/>
      <c r="C186" s="399">
        <v>179</v>
      </c>
      <c r="D186" s="402"/>
      <c r="E186" s="415"/>
      <c r="F186" s="420">
        <f t="shared" si="7"/>
        <v>0</v>
      </c>
      <c r="G186" s="415"/>
      <c r="H186" s="415"/>
      <c r="I186" s="426">
        <f t="shared" si="8"/>
        <v>0</v>
      </c>
    </row>
    <row r="187" spans="1:9" outlineLevel="1">
      <c r="A187" s="401" t="s">
        <v>461</v>
      </c>
      <c r="B187" s="398"/>
      <c r="C187" s="399">
        <v>180</v>
      </c>
      <c r="D187" s="402"/>
      <c r="E187" s="415"/>
      <c r="F187" s="420">
        <f t="shared" si="7"/>
        <v>0</v>
      </c>
      <c r="G187" s="415"/>
      <c r="H187" s="415"/>
      <c r="I187" s="426">
        <f t="shared" si="8"/>
        <v>0</v>
      </c>
    </row>
    <row r="188" spans="1:9" outlineLevel="1">
      <c r="A188" s="401" t="s">
        <v>462</v>
      </c>
      <c r="B188" s="398"/>
      <c r="C188" s="399">
        <v>181</v>
      </c>
      <c r="D188" s="402"/>
      <c r="E188" s="415"/>
      <c r="F188" s="420">
        <f t="shared" si="7"/>
        <v>0</v>
      </c>
      <c r="G188" s="415"/>
      <c r="H188" s="415"/>
      <c r="I188" s="426">
        <f t="shared" si="8"/>
        <v>0</v>
      </c>
    </row>
    <row r="189" spans="1:9" outlineLevel="1">
      <c r="A189" s="401" t="s">
        <v>463</v>
      </c>
      <c r="B189" s="398"/>
      <c r="C189" s="399">
        <v>182</v>
      </c>
      <c r="D189" s="402"/>
      <c r="E189" s="415"/>
      <c r="F189" s="420">
        <f t="shared" si="7"/>
        <v>0</v>
      </c>
      <c r="G189" s="415"/>
      <c r="H189" s="415"/>
      <c r="I189" s="426">
        <f t="shared" si="8"/>
        <v>0</v>
      </c>
    </row>
    <row r="190" spans="1:9" outlineLevel="1">
      <c r="A190" s="401" t="s">
        <v>464</v>
      </c>
      <c r="B190" s="398"/>
      <c r="C190" s="399">
        <v>183</v>
      </c>
      <c r="D190" s="402"/>
      <c r="E190" s="415"/>
      <c r="F190" s="420">
        <f t="shared" si="7"/>
        <v>0</v>
      </c>
      <c r="G190" s="415"/>
      <c r="H190" s="415"/>
      <c r="I190" s="426">
        <f t="shared" si="8"/>
        <v>0</v>
      </c>
    </row>
    <row r="191" spans="1:9" outlineLevel="1">
      <c r="A191" s="401" t="s">
        <v>465</v>
      </c>
      <c r="B191" s="398"/>
      <c r="C191" s="399">
        <v>184</v>
      </c>
      <c r="D191" s="402"/>
      <c r="E191" s="415"/>
      <c r="F191" s="420">
        <f t="shared" si="7"/>
        <v>0</v>
      </c>
      <c r="G191" s="415"/>
      <c r="H191" s="415"/>
      <c r="I191" s="426">
        <f t="shared" si="8"/>
        <v>0</v>
      </c>
    </row>
    <row r="192" spans="1:9" outlineLevel="1">
      <c r="A192" s="401" t="s">
        <v>466</v>
      </c>
      <c r="B192" s="398"/>
      <c r="C192" s="399">
        <v>185</v>
      </c>
      <c r="D192" s="402"/>
      <c r="E192" s="415"/>
      <c r="F192" s="420">
        <f t="shared" si="7"/>
        <v>0</v>
      </c>
      <c r="G192" s="415"/>
      <c r="H192" s="415"/>
      <c r="I192" s="426">
        <f t="shared" si="8"/>
        <v>0</v>
      </c>
    </row>
    <row r="193" spans="1:9" outlineLevel="1">
      <c r="A193" s="401" t="s">
        <v>467</v>
      </c>
      <c r="B193" s="398"/>
      <c r="C193" s="399">
        <v>186</v>
      </c>
      <c r="D193" s="402"/>
      <c r="E193" s="415"/>
      <c r="F193" s="420">
        <f t="shared" si="7"/>
        <v>0</v>
      </c>
      <c r="G193" s="415"/>
      <c r="H193" s="415"/>
      <c r="I193" s="426">
        <f t="shared" si="8"/>
        <v>0</v>
      </c>
    </row>
    <row r="194" spans="1:9" outlineLevel="1">
      <c r="A194" s="401" t="s">
        <v>468</v>
      </c>
      <c r="B194" s="398"/>
      <c r="C194" s="399">
        <v>187</v>
      </c>
      <c r="D194" s="402"/>
      <c r="E194" s="415"/>
      <c r="F194" s="420">
        <f t="shared" si="7"/>
        <v>0</v>
      </c>
      <c r="G194" s="415"/>
      <c r="H194" s="415"/>
      <c r="I194" s="426">
        <f t="shared" si="8"/>
        <v>0</v>
      </c>
    </row>
    <row r="195" spans="1:9" outlineLevel="1">
      <c r="A195" s="401" t="s">
        <v>469</v>
      </c>
      <c r="B195" s="398"/>
      <c r="C195" s="399">
        <v>188</v>
      </c>
      <c r="D195" s="402"/>
      <c r="E195" s="415"/>
      <c r="F195" s="420">
        <f t="shared" si="7"/>
        <v>0</v>
      </c>
      <c r="G195" s="415"/>
      <c r="H195" s="415"/>
      <c r="I195" s="426">
        <f t="shared" si="8"/>
        <v>0</v>
      </c>
    </row>
    <row r="196" spans="1:9" outlineLevel="1">
      <c r="A196" s="401" t="s">
        <v>470</v>
      </c>
      <c r="B196" s="398"/>
      <c r="C196" s="399">
        <v>189</v>
      </c>
      <c r="D196" s="402"/>
      <c r="E196" s="415"/>
      <c r="F196" s="420">
        <f t="shared" si="7"/>
        <v>0</v>
      </c>
      <c r="G196" s="415"/>
      <c r="H196" s="415"/>
      <c r="I196" s="426">
        <f t="shared" si="8"/>
        <v>0</v>
      </c>
    </row>
    <row r="197" spans="1:9" outlineLevel="1">
      <c r="A197" s="401" t="s">
        <v>471</v>
      </c>
      <c r="B197" s="398"/>
      <c r="C197" s="399">
        <v>190</v>
      </c>
      <c r="D197" s="402"/>
      <c r="E197" s="415"/>
      <c r="F197" s="420">
        <f t="shared" si="7"/>
        <v>0</v>
      </c>
      <c r="G197" s="415"/>
      <c r="H197" s="415"/>
      <c r="I197" s="426">
        <f t="shared" si="8"/>
        <v>0</v>
      </c>
    </row>
    <row r="198" spans="1:9" outlineLevel="1">
      <c r="A198" s="401" t="s">
        <v>472</v>
      </c>
      <c r="B198" s="398"/>
      <c r="C198" s="399">
        <v>191</v>
      </c>
      <c r="D198" s="402"/>
      <c r="E198" s="415"/>
      <c r="F198" s="420">
        <f t="shared" si="7"/>
        <v>0</v>
      </c>
      <c r="G198" s="415"/>
      <c r="H198" s="415"/>
      <c r="I198" s="426">
        <f t="shared" si="8"/>
        <v>0</v>
      </c>
    </row>
    <row r="199" spans="1:9" outlineLevel="1">
      <c r="A199" s="401" t="s">
        <v>473</v>
      </c>
      <c r="B199" s="398"/>
      <c r="C199" s="399">
        <v>192</v>
      </c>
      <c r="D199" s="402"/>
      <c r="E199" s="415"/>
      <c r="F199" s="420">
        <f t="shared" si="7"/>
        <v>0</v>
      </c>
      <c r="G199" s="415"/>
      <c r="H199" s="415"/>
      <c r="I199" s="426">
        <f t="shared" si="8"/>
        <v>0</v>
      </c>
    </row>
    <row r="200" spans="1:9" outlineLevel="1">
      <c r="A200" s="401" t="s">
        <v>474</v>
      </c>
      <c r="B200" s="398"/>
      <c r="C200" s="399">
        <v>193</v>
      </c>
      <c r="D200" s="402"/>
      <c r="E200" s="415"/>
      <c r="F200" s="420">
        <f t="shared" si="7"/>
        <v>0</v>
      </c>
      <c r="G200" s="415"/>
      <c r="H200" s="415"/>
      <c r="I200" s="426">
        <f t="shared" si="8"/>
        <v>0</v>
      </c>
    </row>
    <row r="201" spans="1:9" outlineLevel="1">
      <c r="A201" s="401" t="s">
        <v>475</v>
      </c>
      <c r="B201" s="398"/>
      <c r="C201" s="399">
        <v>194</v>
      </c>
      <c r="D201" s="402"/>
      <c r="E201" s="415"/>
      <c r="F201" s="420">
        <f t="shared" ref="F201:F260" si="9">IFERROR(E201/D201,0)</f>
        <v>0</v>
      </c>
      <c r="G201" s="415"/>
      <c r="H201" s="415"/>
      <c r="I201" s="426">
        <f t="shared" ref="I201:I260" si="10">IFERROR(H201/G201,0)</f>
        <v>0</v>
      </c>
    </row>
    <row r="202" spans="1:9" outlineLevel="1">
      <c r="A202" s="401" t="s">
        <v>476</v>
      </c>
      <c r="B202" s="398"/>
      <c r="C202" s="399">
        <v>195</v>
      </c>
      <c r="D202" s="402"/>
      <c r="E202" s="415"/>
      <c r="F202" s="420">
        <f t="shared" si="9"/>
        <v>0</v>
      </c>
      <c r="G202" s="415"/>
      <c r="H202" s="415"/>
      <c r="I202" s="426">
        <f t="shared" si="10"/>
        <v>0</v>
      </c>
    </row>
    <row r="203" spans="1:9" outlineLevel="1">
      <c r="A203" s="401" t="s">
        <v>477</v>
      </c>
      <c r="B203" s="398"/>
      <c r="C203" s="399">
        <v>196</v>
      </c>
      <c r="D203" s="402"/>
      <c r="E203" s="415"/>
      <c r="F203" s="420">
        <f t="shared" si="9"/>
        <v>0</v>
      </c>
      <c r="G203" s="415"/>
      <c r="H203" s="415"/>
      <c r="I203" s="426">
        <f t="shared" si="10"/>
        <v>0</v>
      </c>
    </row>
    <row r="204" spans="1:9" outlineLevel="1">
      <c r="A204" s="401" t="s">
        <v>478</v>
      </c>
      <c r="B204" s="398"/>
      <c r="C204" s="399">
        <v>197</v>
      </c>
      <c r="D204" s="402"/>
      <c r="E204" s="415"/>
      <c r="F204" s="420">
        <f t="shared" si="9"/>
        <v>0</v>
      </c>
      <c r="G204" s="415"/>
      <c r="H204" s="415"/>
      <c r="I204" s="426">
        <f t="shared" si="10"/>
        <v>0</v>
      </c>
    </row>
    <row r="205" spans="1:9" outlineLevel="1">
      <c r="A205" s="401" t="s">
        <v>479</v>
      </c>
      <c r="B205" s="398"/>
      <c r="C205" s="399">
        <v>198</v>
      </c>
      <c r="D205" s="402"/>
      <c r="E205" s="415"/>
      <c r="F205" s="420">
        <f t="shared" si="9"/>
        <v>0</v>
      </c>
      <c r="G205" s="415"/>
      <c r="H205" s="415"/>
      <c r="I205" s="426">
        <f t="shared" si="10"/>
        <v>0</v>
      </c>
    </row>
    <row r="206" spans="1:9" outlineLevel="1">
      <c r="A206" s="401" t="s">
        <v>480</v>
      </c>
      <c r="B206" s="398"/>
      <c r="C206" s="399">
        <v>199</v>
      </c>
      <c r="D206" s="402"/>
      <c r="E206" s="415"/>
      <c r="F206" s="420">
        <f t="shared" si="9"/>
        <v>0</v>
      </c>
      <c r="G206" s="415"/>
      <c r="H206" s="415"/>
      <c r="I206" s="426">
        <f t="shared" si="10"/>
        <v>0</v>
      </c>
    </row>
    <row r="207" spans="1:9" outlineLevel="1">
      <c r="A207" s="401" t="s">
        <v>481</v>
      </c>
      <c r="B207" s="398"/>
      <c r="C207" s="399">
        <v>200</v>
      </c>
      <c r="D207" s="402"/>
      <c r="E207" s="415"/>
      <c r="F207" s="420">
        <f t="shared" si="9"/>
        <v>0</v>
      </c>
      <c r="G207" s="415"/>
      <c r="H207" s="415"/>
      <c r="I207" s="426">
        <f t="shared" si="10"/>
        <v>0</v>
      </c>
    </row>
    <row r="208" spans="1:9" outlineLevel="1">
      <c r="A208" s="401" t="s">
        <v>482</v>
      </c>
      <c r="B208" s="398"/>
      <c r="C208" s="399">
        <v>201</v>
      </c>
      <c r="D208" s="402"/>
      <c r="E208" s="415"/>
      <c r="F208" s="420">
        <f t="shared" si="9"/>
        <v>0</v>
      </c>
      <c r="G208" s="415"/>
      <c r="H208" s="415"/>
      <c r="I208" s="426">
        <f t="shared" si="10"/>
        <v>0</v>
      </c>
    </row>
    <row r="209" spans="1:9" outlineLevel="1">
      <c r="A209" s="401" t="s">
        <v>483</v>
      </c>
      <c r="B209" s="398"/>
      <c r="C209" s="399">
        <v>202</v>
      </c>
      <c r="D209" s="402"/>
      <c r="E209" s="415"/>
      <c r="F209" s="420">
        <f t="shared" si="9"/>
        <v>0</v>
      </c>
      <c r="G209" s="415"/>
      <c r="H209" s="415"/>
      <c r="I209" s="426">
        <f t="shared" si="10"/>
        <v>0</v>
      </c>
    </row>
    <row r="210" spans="1:9" outlineLevel="1">
      <c r="A210" s="401" t="s">
        <v>484</v>
      </c>
      <c r="B210" s="398"/>
      <c r="C210" s="399">
        <v>203</v>
      </c>
      <c r="D210" s="402"/>
      <c r="E210" s="415"/>
      <c r="F210" s="420">
        <f t="shared" si="9"/>
        <v>0</v>
      </c>
      <c r="G210" s="415"/>
      <c r="H210" s="415"/>
      <c r="I210" s="426">
        <f t="shared" si="10"/>
        <v>0</v>
      </c>
    </row>
    <row r="211" spans="1:9" outlineLevel="1">
      <c r="A211" s="401" t="s">
        <v>485</v>
      </c>
      <c r="B211" s="398"/>
      <c r="C211" s="399">
        <v>204</v>
      </c>
      <c r="D211" s="402"/>
      <c r="E211" s="415"/>
      <c r="F211" s="420">
        <f t="shared" si="9"/>
        <v>0</v>
      </c>
      <c r="G211" s="415"/>
      <c r="H211" s="415"/>
      <c r="I211" s="426">
        <f t="shared" si="10"/>
        <v>0</v>
      </c>
    </row>
    <row r="212" spans="1:9" outlineLevel="1">
      <c r="A212" s="401" t="s">
        <v>486</v>
      </c>
      <c r="B212" s="398"/>
      <c r="C212" s="399">
        <v>205</v>
      </c>
      <c r="D212" s="402"/>
      <c r="E212" s="415"/>
      <c r="F212" s="420">
        <f t="shared" si="9"/>
        <v>0</v>
      </c>
      <c r="G212" s="415"/>
      <c r="H212" s="415"/>
      <c r="I212" s="426">
        <f t="shared" si="10"/>
        <v>0</v>
      </c>
    </row>
    <row r="213" spans="1:9" outlineLevel="1">
      <c r="A213" s="401" t="s">
        <v>487</v>
      </c>
      <c r="B213" s="398"/>
      <c r="C213" s="399">
        <v>206</v>
      </c>
      <c r="D213" s="402"/>
      <c r="E213" s="415"/>
      <c r="F213" s="420">
        <f t="shared" si="9"/>
        <v>0</v>
      </c>
      <c r="G213" s="415"/>
      <c r="H213" s="415"/>
      <c r="I213" s="426">
        <f t="shared" si="10"/>
        <v>0</v>
      </c>
    </row>
    <row r="214" spans="1:9" outlineLevel="1">
      <c r="A214" s="401" t="s">
        <v>488</v>
      </c>
      <c r="B214" s="398"/>
      <c r="C214" s="399">
        <v>207</v>
      </c>
      <c r="D214" s="402"/>
      <c r="E214" s="415"/>
      <c r="F214" s="420">
        <f t="shared" si="9"/>
        <v>0</v>
      </c>
      <c r="G214" s="415"/>
      <c r="H214" s="415"/>
      <c r="I214" s="426">
        <f t="shared" si="10"/>
        <v>0</v>
      </c>
    </row>
    <row r="215" spans="1:9" outlineLevel="1">
      <c r="A215" s="401" t="s">
        <v>489</v>
      </c>
      <c r="B215" s="398"/>
      <c r="C215" s="399">
        <v>208</v>
      </c>
      <c r="D215" s="402"/>
      <c r="E215" s="415"/>
      <c r="F215" s="420">
        <f t="shared" si="9"/>
        <v>0</v>
      </c>
      <c r="G215" s="415"/>
      <c r="H215" s="415"/>
      <c r="I215" s="426">
        <f t="shared" si="10"/>
        <v>0</v>
      </c>
    </row>
    <row r="216" spans="1:9" outlineLevel="1">
      <c r="A216" s="401" t="s">
        <v>490</v>
      </c>
      <c r="B216" s="398"/>
      <c r="C216" s="399">
        <v>209</v>
      </c>
      <c r="D216" s="402"/>
      <c r="E216" s="415"/>
      <c r="F216" s="420">
        <f t="shared" si="9"/>
        <v>0</v>
      </c>
      <c r="G216" s="415"/>
      <c r="H216" s="415"/>
      <c r="I216" s="426">
        <f t="shared" si="10"/>
        <v>0</v>
      </c>
    </row>
    <row r="217" spans="1:9" outlineLevel="1">
      <c r="A217" s="401" t="s">
        <v>491</v>
      </c>
      <c r="B217" s="398"/>
      <c r="C217" s="399">
        <v>210</v>
      </c>
      <c r="D217" s="402"/>
      <c r="E217" s="415"/>
      <c r="F217" s="420">
        <f t="shared" si="9"/>
        <v>0</v>
      </c>
      <c r="G217" s="415"/>
      <c r="H217" s="415"/>
      <c r="I217" s="426">
        <f t="shared" si="10"/>
        <v>0</v>
      </c>
    </row>
    <row r="218" spans="1:9" outlineLevel="1">
      <c r="A218" s="401" t="s">
        <v>492</v>
      </c>
      <c r="B218" s="398"/>
      <c r="C218" s="399">
        <v>211</v>
      </c>
      <c r="D218" s="402"/>
      <c r="E218" s="415"/>
      <c r="F218" s="420">
        <f t="shared" si="9"/>
        <v>0</v>
      </c>
      <c r="G218" s="415"/>
      <c r="H218" s="415"/>
      <c r="I218" s="426">
        <f t="shared" si="10"/>
        <v>0</v>
      </c>
    </row>
    <row r="219" spans="1:9" outlineLevel="1">
      <c r="A219" s="401" t="s">
        <v>493</v>
      </c>
      <c r="B219" s="398"/>
      <c r="C219" s="399">
        <v>212</v>
      </c>
      <c r="D219" s="402"/>
      <c r="E219" s="415"/>
      <c r="F219" s="420">
        <f t="shared" si="9"/>
        <v>0</v>
      </c>
      <c r="G219" s="415"/>
      <c r="H219" s="415"/>
      <c r="I219" s="426">
        <f t="shared" si="10"/>
        <v>0</v>
      </c>
    </row>
    <row r="220" spans="1:9" outlineLevel="1">
      <c r="A220" s="401" t="s">
        <v>494</v>
      </c>
      <c r="B220" s="398"/>
      <c r="C220" s="399">
        <v>213</v>
      </c>
      <c r="D220" s="402"/>
      <c r="E220" s="415"/>
      <c r="F220" s="420">
        <f t="shared" si="9"/>
        <v>0</v>
      </c>
      <c r="G220" s="415"/>
      <c r="H220" s="415"/>
      <c r="I220" s="426">
        <f t="shared" si="10"/>
        <v>0</v>
      </c>
    </row>
    <row r="221" spans="1:9" outlineLevel="1">
      <c r="A221" s="401" t="s">
        <v>495</v>
      </c>
      <c r="B221" s="398"/>
      <c r="C221" s="399">
        <v>214</v>
      </c>
      <c r="D221" s="402"/>
      <c r="E221" s="415"/>
      <c r="F221" s="420">
        <f t="shared" si="9"/>
        <v>0</v>
      </c>
      <c r="G221" s="415"/>
      <c r="H221" s="415"/>
      <c r="I221" s="426">
        <f t="shared" si="10"/>
        <v>0</v>
      </c>
    </row>
    <row r="222" spans="1:9" outlineLevel="1">
      <c r="A222" s="401" t="s">
        <v>496</v>
      </c>
      <c r="B222" s="398"/>
      <c r="C222" s="399">
        <v>215</v>
      </c>
      <c r="D222" s="402"/>
      <c r="E222" s="415"/>
      <c r="F222" s="420">
        <f t="shared" si="9"/>
        <v>0</v>
      </c>
      <c r="G222" s="415"/>
      <c r="H222" s="415"/>
      <c r="I222" s="426">
        <f t="shared" si="10"/>
        <v>0</v>
      </c>
    </row>
    <row r="223" spans="1:9" outlineLevel="1">
      <c r="A223" s="401" t="s">
        <v>497</v>
      </c>
      <c r="B223" s="398"/>
      <c r="C223" s="399">
        <v>216</v>
      </c>
      <c r="D223" s="402"/>
      <c r="E223" s="415"/>
      <c r="F223" s="420">
        <f t="shared" si="9"/>
        <v>0</v>
      </c>
      <c r="G223" s="415"/>
      <c r="H223" s="415"/>
      <c r="I223" s="426">
        <f t="shared" si="10"/>
        <v>0</v>
      </c>
    </row>
    <row r="224" spans="1:9" outlineLevel="1">
      <c r="A224" s="401" t="s">
        <v>498</v>
      </c>
      <c r="B224" s="398"/>
      <c r="C224" s="399">
        <v>217</v>
      </c>
      <c r="D224" s="402"/>
      <c r="E224" s="415"/>
      <c r="F224" s="420">
        <f t="shared" si="9"/>
        <v>0</v>
      </c>
      <c r="G224" s="415"/>
      <c r="H224" s="415"/>
      <c r="I224" s="426">
        <f t="shared" si="10"/>
        <v>0</v>
      </c>
    </row>
    <row r="225" spans="1:9" outlineLevel="1">
      <c r="A225" s="401" t="s">
        <v>499</v>
      </c>
      <c r="B225" s="398"/>
      <c r="C225" s="399">
        <v>218</v>
      </c>
      <c r="D225" s="402"/>
      <c r="E225" s="415"/>
      <c r="F225" s="420">
        <f t="shared" si="9"/>
        <v>0</v>
      </c>
      <c r="G225" s="415"/>
      <c r="H225" s="415"/>
      <c r="I225" s="426">
        <f t="shared" si="10"/>
        <v>0</v>
      </c>
    </row>
    <row r="226" spans="1:9" outlineLevel="1">
      <c r="A226" s="401" t="s">
        <v>500</v>
      </c>
      <c r="B226" s="398"/>
      <c r="C226" s="399">
        <v>219</v>
      </c>
      <c r="D226" s="402"/>
      <c r="E226" s="415"/>
      <c r="F226" s="420">
        <f t="shared" si="9"/>
        <v>0</v>
      </c>
      <c r="G226" s="415"/>
      <c r="H226" s="415"/>
      <c r="I226" s="426">
        <f t="shared" si="10"/>
        <v>0</v>
      </c>
    </row>
    <row r="227" spans="1:9" outlineLevel="1">
      <c r="A227" s="401" t="s">
        <v>501</v>
      </c>
      <c r="B227" s="398"/>
      <c r="C227" s="399">
        <v>220</v>
      </c>
      <c r="D227" s="402"/>
      <c r="E227" s="415"/>
      <c r="F227" s="420">
        <f t="shared" si="9"/>
        <v>0</v>
      </c>
      <c r="G227" s="415"/>
      <c r="H227" s="415"/>
      <c r="I227" s="426">
        <f t="shared" si="10"/>
        <v>0</v>
      </c>
    </row>
    <row r="228" spans="1:9" outlineLevel="1">
      <c r="A228" s="401" t="s">
        <v>502</v>
      </c>
      <c r="B228" s="398"/>
      <c r="C228" s="399">
        <v>221</v>
      </c>
      <c r="D228" s="402"/>
      <c r="E228" s="415"/>
      <c r="F228" s="420">
        <f t="shared" si="9"/>
        <v>0</v>
      </c>
      <c r="G228" s="415"/>
      <c r="H228" s="415"/>
      <c r="I228" s="426">
        <f t="shared" si="10"/>
        <v>0</v>
      </c>
    </row>
    <row r="229" spans="1:9" outlineLevel="1">
      <c r="A229" s="401" t="s">
        <v>503</v>
      </c>
      <c r="B229" s="398"/>
      <c r="C229" s="399">
        <v>222</v>
      </c>
      <c r="D229" s="402"/>
      <c r="E229" s="415"/>
      <c r="F229" s="420">
        <f t="shared" si="9"/>
        <v>0</v>
      </c>
      <c r="G229" s="415"/>
      <c r="H229" s="415"/>
      <c r="I229" s="426">
        <f t="shared" si="10"/>
        <v>0</v>
      </c>
    </row>
    <row r="230" spans="1:9" outlineLevel="1">
      <c r="A230" s="401" t="s">
        <v>504</v>
      </c>
      <c r="B230" s="398"/>
      <c r="C230" s="399">
        <v>223</v>
      </c>
      <c r="D230" s="402"/>
      <c r="E230" s="415"/>
      <c r="F230" s="420">
        <f t="shared" si="9"/>
        <v>0</v>
      </c>
      <c r="G230" s="415"/>
      <c r="H230" s="415"/>
      <c r="I230" s="426">
        <f t="shared" si="10"/>
        <v>0</v>
      </c>
    </row>
    <row r="231" spans="1:9" outlineLevel="1">
      <c r="A231" s="401" t="s">
        <v>505</v>
      </c>
      <c r="B231" s="398"/>
      <c r="C231" s="399">
        <v>224</v>
      </c>
      <c r="D231" s="402"/>
      <c r="E231" s="415"/>
      <c r="F231" s="420">
        <f t="shared" si="9"/>
        <v>0</v>
      </c>
      <c r="G231" s="415"/>
      <c r="H231" s="415"/>
      <c r="I231" s="426">
        <f t="shared" si="10"/>
        <v>0</v>
      </c>
    </row>
    <row r="232" spans="1:9" outlineLevel="1">
      <c r="A232" s="401" t="s">
        <v>506</v>
      </c>
      <c r="B232" s="398"/>
      <c r="C232" s="399">
        <v>225</v>
      </c>
      <c r="D232" s="402"/>
      <c r="E232" s="415"/>
      <c r="F232" s="420">
        <f t="shared" si="9"/>
        <v>0</v>
      </c>
      <c r="G232" s="415"/>
      <c r="H232" s="415"/>
      <c r="I232" s="426">
        <f t="shared" si="10"/>
        <v>0</v>
      </c>
    </row>
    <row r="233" spans="1:9" outlineLevel="1">
      <c r="A233" s="401" t="s">
        <v>507</v>
      </c>
      <c r="B233" s="398"/>
      <c r="C233" s="399">
        <v>226</v>
      </c>
      <c r="D233" s="402"/>
      <c r="E233" s="415"/>
      <c r="F233" s="420">
        <f t="shared" si="9"/>
        <v>0</v>
      </c>
      <c r="G233" s="415"/>
      <c r="H233" s="415"/>
      <c r="I233" s="426">
        <f t="shared" si="10"/>
        <v>0</v>
      </c>
    </row>
    <row r="234" spans="1:9" outlineLevel="1">
      <c r="A234" s="401" t="s">
        <v>508</v>
      </c>
      <c r="B234" s="398"/>
      <c r="C234" s="399">
        <v>227</v>
      </c>
      <c r="D234" s="402"/>
      <c r="E234" s="415"/>
      <c r="F234" s="420">
        <f t="shared" si="9"/>
        <v>0</v>
      </c>
      <c r="G234" s="415"/>
      <c r="H234" s="415"/>
      <c r="I234" s="426">
        <f t="shared" si="10"/>
        <v>0</v>
      </c>
    </row>
    <row r="235" spans="1:9" outlineLevel="1">
      <c r="A235" s="401" t="s">
        <v>509</v>
      </c>
      <c r="B235" s="398"/>
      <c r="C235" s="399">
        <v>228</v>
      </c>
      <c r="D235" s="402"/>
      <c r="E235" s="415"/>
      <c r="F235" s="420">
        <f t="shared" si="9"/>
        <v>0</v>
      </c>
      <c r="G235" s="415"/>
      <c r="H235" s="415"/>
      <c r="I235" s="426">
        <f t="shared" si="10"/>
        <v>0</v>
      </c>
    </row>
    <row r="236" spans="1:9" outlineLevel="1">
      <c r="A236" s="401" t="s">
        <v>510</v>
      </c>
      <c r="B236" s="398"/>
      <c r="C236" s="399">
        <v>229</v>
      </c>
      <c r="D236" s="402"/>
      <c r="E236" s="415"/>
      <c r="F236" s="420">
        <f t="shared" si="9"/>
        <v>0</v>
      </c>
      <c r="G236" s="415"/>
      <c r="H236" s="415"/>
      <c r="I236" s="426">
        <f t="shared" si="10"/>
        <v>0</v>
      </c>
    </row>
    <row r="237" spans="1:9" outlineLevel="1">
      <c r="A237" s="401" t="s">
        <v>511</v>
      </c>
      <c r="B237" s="398"/>
      <c r="C237" s="399">
        <v>230</v>
      </c>
      <c r="D237" s="402"/>
      <c r="E237" s="415"/>
      <c r="F237" s="420">
        <f t="shared" si="9"/>
        <v>0</v>
      </c>
      <c r="G237" s="415"/>
      <c r="H237" s="415"/>
      <c r="I237" s="426">
        <f t="shared" si="10"/>
        <v>0</v>
      </c>
    </row>
    <row r="238" spans="1:9" outlineLevel="1">
      <c r="A238" s="401" t="s">
        <v>512</v>
      </c>
      <c r="B238" s="398"/>
      <c r="C238" s="399">
        <v>231</v>
      </c>
      <c r="D238" s="402"/>
      <c r="E238" s="415"/>
      <c r="F238" s="420">
        <f t="shared" si="9"/>
        <v>0</v>
      </c>
      <c r="G238" s="415"/>
      <c r="H238" s="415"/>
      <c r="I238" s="426">
        <f t="shared" si="10"/>
        <v>0</v>
      </c>
    </row>
    <row r="239" spans="1:9" outlineLevel="1">
      <c r="A239" s="401" t="s">
        <v>513</v>
      </c>
      <c r="B239" s="398"/>
      <c r="C239" s="399">
        <v>232</v>
      </c>
      <c r="D239" s="402"/>
      <c r="E239" s="415"/>
      <c r="F239" s="420">
        <f t="shared" si="9"/>
        <v>0</v>
      </c>
      <c r="G239" s="415"/>
      <c r="H239" s="415"/>
      <c r="I239" s="426">
        <f t="shared" si="10"/>
        <v>0</v>
      </c>
    </row>
    <row r="240" spans="1:9" outlineLevel="1">
      <c r="A240" s="401" t="s">
        <v>514</v>
      </c>
      <c r="B240" s="398"/>
      <c r="C240" s="399">
        <v>233</v>
      </c>
      <c r="D240" s="402"/>
      <c r="E240" s="415"/>
      <c r="F240" s="420">
        <f t="shared" si="9"/>
        <v>0</v>
      </c>
      <c r="G240" s="415"/>
      <c r="H240" s="415"/>
      <c r="I240" s="426">
        <f t="shared" si="10"/>
        <v>0</v>
      </c>
    </row>
    <row r="241" spans="1:9" outlineLevel="1">
      <c r="A241" s="401" t="s">
        <v>515</v>
      </c>
      <c r="B241" s="398"/>
      <c r="C241" s="399">
        <v>234</v>
      </c>
      <c r="D241" s="402"/>
      <c r="E241" s="415"/>
      <c r="F241" s="420">
        <f t="shared" si="9"/>
        <v>0</v>
      </c>
      <c r="G241" s="415"/>
      <c r="H241" s="415"/>
      <c r="I241" s="426">
        <f t="shared" si="10"/>
        <v>0</v>
      </c>
    </row>
    <row r="242" spans="1:9" outlineLevel="1">
      <c r="A242" s="401" t="s">
        <v>516</v>
      </c>
      <c r="B242" s="398"/>
      <c r="C242" s="399">
        <v>235</v>
      </c>
      <c r="D242" s="402"/>
      <c r="E242" s="415"/>
      <c r="F242" s="420">
        <f t="shared" si="9"/>
        <v>0</v>
      </c>
      <c r="G242" s="415"/>
      <c r="H242" s="415"/>
      <c r="I242" s="426">
        <f t="shared" si="10"/>
        <v>0</v>
      </c>
    </row>
    <row r="243" spans="1:9" outlineLevel="1">
      <c r="A243" s="401" t="s">
        <v>517</v>
      </c>
      <c r="B243" s="398"/>
      <c r="C243" s="399">
        <v>236</v>
      </c>
      <c r="D243" s="402"/>
      <c r="E243" s="415"/>
      <c r="F243" s="420">
        <f t="shared" si="9"/>
        <v>0</v>
      </c>
      <c r="G243" s="415"/>
      <c r="H243" s="415"/>
      <c r="I243" s="426">
        <f t="shared" si="10"/>
        <v>0</v>
      </c>
    </row>
    <row r="244" spans="1:9" outlineLevel="1">
      <c r="A244" s="401" t="s">
        <v>518</v>
      </c>
      <c r="B244" s="398"/>
      <c r="C244" s="399">
        <v>237</v>
      </c>
      <c r="D244" s="402"/>
      <c r="E244" s="415"/>
      <c r="F244" s="420">
        <f t="shared" si="9"/>
        <v>0</v>
      </c>
      <c r="G244" s="415"/>
      <c r="H244" s="415"/>
      <c r="I244" s="426">
        <f t="shared" si="10"/>
        <v>0</v>
      </c>
    </row>
    <row r="245" spans="1:9" outlineLevel="1">
      <c r="A245" s="401" t="s">
        <v>519</v>
      </c>
      <c r="B245" s="398"/>
      <c r="C245" s="399">
        <v>238</v>
      </c>
      <c r="D245" s="402"/>
      <c r="E245" s="415"/>
      <c r="F245" s="420">
        <f t="shared" si="9"/>
        <v>0</v>
      </c>
      <c r="G245" s="415"/>
      <c r="H245" s="415"/>
      <c r="I245" s="426">
        <f t="shared" si="10"/>
        <v>0</v>
      </c>
    </row>
    <row r="246" spans="1:9" outlineLevel="1">
      <c r="A246" s="401" t="s">
        <v>520</v>
      </c>
      <c r="B246" s="398"/>
      <c r="C246" s="399">
        <v>239</v>
      </c>
      <c r="D246" s="402"/>
      <c r="E246" s="415"/>
      <c r="F246" s="420">
        <f t="shared" si="9"/>
        <v>0</v>
      </c>
      <c r="G246" s="415"/>
      <c r="H246" s="415"/>
      <c r="I246" s="426">
        <f t="shared" si="10"/>
        <v>0</v>
      </c>
    </row>
    <row r="247" spans="1:9" outlineLevel="1">
      <c r="A247" s="401" t="s">
        <v>521</v>
      </c>
      <c r="B247" s="398"/>
      <c r="C247" s="399">
        <v>240</v>
      </c>
      <c r="D247" s="402"/>
      <c r="E247" s="415"/>
      <c r="F247" s="420">
        <f t="shared" si="9"/>
        <v>0</v>
      </c>
      <c r="G247" s="415"/>
      <c r="H247" s="415"/>
      <c r="I247" s="426">
        <f t="shared" si="10"/>
        <v>0</v>
      </c>
    </row>
    <row r="248" spans="1:9" outlineLevel="1">
      <c r="A248" s="401" t="s">
        <v>522</v>
      </c>
      <c r="B248" s="398"/>
      <c r="C248" s="399">
        <v>241</v>
      </c>
      <c r="D248" s="402"/>
      <c r="E248" s="415"/>
      <c r="F248" s="420">
        <f t="shared" si="9"/>
        <v>0</v>
      </c>
      <c r="G248" s="415"/>
      <c r="H248" s="415"/>
      <c r="I248" s="426">
        <f t="shared" si="10"/>
        <v>0</v>
      </c>
    </row>
    <row r="249" spans="1:9" outlineLevel="1">
      <c r="A249" s="401" t="s">
        <v>523</v>
      </c>
      <c r="B249" s="398"/>
      <c r="C249" s="399">
        <v>242</v>
      </c>
      <c r="D249" s="402"/>
      <c r="E249" s="415"/>
      <c r="F249" s="420">
        <f t="shared" si="9"/>
        <v>0</v>
      </c>
      <c r="G249" s="415"/>
      <c r="H249" s="415"/>
      <c r="I249" s="426">
        <f t="shared" si="10"/>
        <v>0</v>
      </c>
    </row>
    <row r="250" spans="1:9" outlineLevel="1">
      <c r="A250" s="401" t="s">
        <v>524</v>
      </c>
      <c r="B250" s="398"/>
      <c r="C250" s="399">
        <v>243</v>
      </c>
      <c r="D250" s="402"/>
      <c r="E250" s="415"/>
      <c r="F250" s="420">
        <f t="shared" si="9"/>
        <v>0</v>
      </c>
      <c r="G250" s="415"/>
      <c r="H250" s="415"/>
      <c r="I250" s="426">
        <f t="shared" si="10"/>
        <v>0</v>
      </c>
    </row>
    <row r="251" spans="1:9" outlineLevel="1">
      <c r="A251" s="401" t="s">
        <v>525</v>
      </c>
      <c r="B251" s="398"/>
      <c r="C251" s="399">
        <v>244</v>
      </c>
      <c r="D251" s="402"/>
      <c r="E251" s="415"/>
      <c r="F251" s="420">
        <f t="shared" si="9"/>
        <v>0</v>
      </c>
      <c r="G251" s="415"/>
      <c r="H251" s="415"/>
      <c r="I251" s="426">
        <f t="shared" si="10"/>
        <v>0</v>
      </c>
    </row>
    <row r="252" spans="1:9" outlineLevel="1">
      <c r="A252" s="401" t="s">
        <v>526</v>
      </c>
      <c r="B252" s="398"/>
      <c r="C252" s="399">
        <v>245</v>
      </c>
      <c r="D252" s="402"/>
      <c r="E252" s="415"/>
      <c r="F252" s="420">
        <f t="shared" si="9"/>
        <v>0</v>
      </c>
      <c r="G252" s="415"/>
      <c r="H252" s="415"/>
      <c r="I252" s="426">
        <f t="shared" si="10"/>
        <v>0</v>
      </c>
    </row>
    <row r="253" spans="1:9" outlineLevel="1">
      <c r="A253" s="401" t="s">
        <v>527</v>
      </c>
      <c r="B253" s="398"/>
      <c r="C253" s="399">
        <v>246</v>
      </c>
      <c r="D253" s="402"/>
      <c r="E253" s="415"/>
      <c r="F253" s="420">
        <f t="shared" si="9"/>
        <v>0</v>
      </c>
      <c r="G253" s="415"/>
      <c r="H253" s="415"/>
      <c r="I253" s="426">
        <f t="shared" si="10"/>
        <v>0</v>
      </c>
    </row>
    <row r="254" spans="1:9" outlineLevel="1">
      <c r="A254" s="401" t="s">
        <v>528</v>
      </c>
      <c r="B254" s="398"/>
      <c r="C254" s="399">
        <v>247</v>
      </c>
      <c r="D254" s="402"/>
      <c r="E254" s="415"/>
      <c r="F254" s="420">
        <f t="shared" si="9"/>
        <v>0</v>
      </c>
      <c r="G254" s="415"/>
      <c r="H254" s="415"/>
      <c r="I254" s="426">
        <f t="shared" si="10"/>
        <v>0</v>
      </c>
    </row>
    <row r="255" spans="1:9" outlineLevel="1">
      <c r="A255" s="401" t="s">
        <v>529</v>
      </c>
      <c r="B255" s="398"/>
      <c r="C255" s="399">
        <v>248</v>
      </c>
      <c r="D255" s="402"/>
      <c r="E255" s="415"/>
      <c r="F255" s="420">
        <f t="shared" si="9"/>
        <v>0</v>
      </c>
      <c r="G255" s="415"/>
      <c r="H255" s="415"/>
      <c r="I255" s="426">
        <f t="shared" si="10"/>
        <v>0</v>
      </c>
    </row>
    <row r="256" spans="1:9" outlineLevel="1">
      <c r="A256" s="401" t="s">
        <v>530</v>
      </c>
      <c r="B256" s="398"/>
      <c r="C256" s="399">
        <v>249</v>
      </c>
      <c r="D256" s="402"/>
      <c r="E256" s="415"/>
      <c r="F256" s="420">
        <f t="shared" si="9"/>
        <v>0</v>
      </c>
      <c r="G256" s="415"/>
      <c r="H256" s="415"/>
      <c r="I256" s="426">
        <f t="shared" si="10"/>
        <v>0</v>
      </c>
    </row>
    <row r="257" spans="1:9" outlineLevel="1">
      <c r="A257" s="401" t="s">
        <v>531</v>
      </c>
      <c r="B257" s="398"/>
      <c r="C257" s="399">
        <v>250</v>
      </c>
      <c r="D257" s="402"/>
      <c r="E257" s="415"/>
      <c r="F257" s="420">
        <f t="shared" si="9"/>
        <v>0</v>
      </c>
      <c r="G257" s="415"/>
      <c r="H257" s="415"/>
      <c r="I257" s="426">
        <f t="shared" si="10"/>
        <v>0</v>
      </c>
    </row>
    <row r="258" spans="1:9" outlineLevel="1">
      <c r="A258" s="401" t="s">
        <v>532</v>
      </c>
      <c r="B258" s="398"/>
      <c r="C258" s="399">
        <v>251</v>
      </c>
      <c r="D258" s="402"/>
      <c r="E258" s="415"/>
      <c r="F258" s="420">
        <f t="shared" si="9"/>
        <v>0</v>
      </c>
      <c r="G258" s="415"/>
      <c r="H258" s="415"/>
      <c r="I258" s="426">
        <f t="shared" si="10"/>
        <v>0</v>
      </c>
    </row>
    <row r="259" spans="1:9" ht="15.75" outlineLevel="1" thickBot="1">
      <c r="A259" s="403" t="s">
        <v>234</v>
      </c>
      <c r="B259" s="404"/>
      <c r="C259" s="405">
        <v>378</v>
      </c>
      <c r="D259" s="406"/>
      <c r="E259" s="416"/>
      <c r="F259" s="422">
        <f t="shared" si="9"/>
        <v>0</v>
      </c>
      <c r="G259" s="416"/>
      <c r="H259" s="416"/>
      <c r="I259" s="428">
        <f t="shared" si="10"/>
        <v>0</v>
      </c>
    </row>
    <row r="260" spans="1:9" ht="16.5" thickTop="1" thickBot="1">
      <c r="A260" s="407" t="s">
        <v>533</v>
      </c>
      <c r="B260" s="408"/>
      <c r="C260" s="409">
        <v>34</v>
      </c>
      <c r="D260" s="410">
        <f t="shared" ref="D260:H260" si="11">SUM(D8,D30,D34)</f>
        <v>0</v>
      </c>
      <c r="E260" s="417">
        <f t="shared" si="11"/>
        <v>0</v>
      </c>
      <c r="F260" s="423">
        <f t="shared" si="9"/>
        <v>0</v>
      </c>
      <c r="G260" s="417">
        <f t="shared" si="11"/>
        <v>0</v>
      </c>
      <c r="H260" s="417">
        <f t="shared" si="11"/>
        <v>0</v>
      </c>
      <c r="I260" s="429">
        <f t="shared" si="10"/>
        <v>0</v>
      </c>
    </row>
    <row r="261" spans="1:9" ht="15.75" thickTop="1"/>
  </sheetData>
  <mergeCells count="2">
    <mergeCell ref="D4:F5"/>
    <mergeCell ref="G4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zoomScale="80" zoomScaleNormal="80" zoomScaleSheetLayoutView="100" workbookViewId="0">
      <selection activeCell="F8" sqref="F8"/>
    </sheetView>
  </sheetViews>
  <sheetFormatPr defaultColWidth="9" defaultRowHeight="15"/>
  <cols>
    <col min="1" max="1" width="34.5" style="2" customWidth="1"/>
    <col min="2" max="2" width="3.625" style="2" customWidth="1"/>
    <col min="3" max="8" width="10.125" style="2" customWidth="1"/>
    <col min="9" max="9" width="3.625" style="2" customWidth="1"/>
    <col min="10" max="12" width="10.125" style="2" customWidth="1"/>
    <col min="13" max="16384" width="9" style="2"/>
  </cols>
  <sheetData>
    <row r="1" spans="1:12" ht="25.5">
      <c r="A1" s="1" t="s">
        <v>113</v>
      </c>
      <c r="B1" s="47"/>
      <c r="C1" s="47"/>
      <c r="D1" s="47"/>
      <c r="E1" s="47"/>
      <c r="F1" s="47"/>
      <c r="G1" s="47"/>
      <c r="H1" s="47"/>
      <c r="J1" s="53"/>
    </row>
    <row r="2" spans="1:12" ht="28.5">
      <c r="A2" s="54" t="s">
        <v>154</v>
      </c>
      <c r="B2" s="47"/>
      <c r="C2" s="47"/>
      <c r="D2" s="47"/>
      <c r="E2" s="47"/>
      <c r="F2" s="47"/>
      <c r="G2" s="47"/>
      <c r="H2" s="47"/>
    </row>
    <row r="3" spans="1:12" ht="26.25" thickBot="1">
      <c r="A3" s="1" t="s">
        <v>70</v>
      </c>
    </row>
    <row r="4" spans="1:12" ht="15.75" customHeight="1" thickTop="1">
      <c r="A4" s="436"/>
      <c r="B4" s="436"/>
      <c r="C4" s="483" t="s">
        <v>155</v>
      </c>
      <c r="D4" s="484"/>
      <c r="E4" s="485"/>
      <c r="F4" s="489" t="s">
        <v>2</v>
      </c>
      <c r="G4" s="484"/>
      <c r="H4" s="485"/>
      <c r="I4" s="436"/>
      <c r="J4" s="496" t="s">
        <v>1</v>
      </c>
      <c r="K4" s="497"/>
      <c r="L4" s="498"/>
    </row>
    <row r="5" spans="1:12">
      <c r="A5" s="436"/>
      <c r="B5" s="447"/>
      <c r="C5" s="486"/>
      <c r="D5" s="487"/>
      <c r="E5" s="488"/>
      <c r="F5" s="486"/>
      <c r="G5" s="487"/>
      <c r="H5" s="488"/>
      <c r="I5" s="456"/>
      <c r="J5" s="499"/>
      <c r="K5" s="500"/>
      <c r="L5" s="501"/>
    </row>
    <row r="6" spans="1:12" s="140" customFormat="1" ht="33">
      <c r="A6" s="434"/>
      <c r="B6" s="435"/>
      <c r="C6" s="136" t="s">
        <v>236</v>
      </c>
      <c r="D6" s="137" t="s">
        <v>137</v>
      </c>
      <c r="E6" s="138" t="s">
        <v>138</v>
      </c>
      <c r="F6" s="139" t="s">
        <v>4</v>
      </c>
      <c r="G6" s="137" t="s">
        <v>137</v>
      </c>
      <c r="H6" s="138" t="s">
        <v>141</v>
      </c>
      <c r="I6" s="434"/>
      <c r="J6" s="136" t="s">
        <v>236</v>
      </c>
      <c r="K6" s="137" t="s">
        <v>137</v>
      </c>
      <c r="L6" s="138" t="s">
        <v>138</v>
      </c>
    </row>
    <row r="7" spans="1:12" ht="15.75" thickBot="1">
      <c r="A7" s="448"/>
      <c r="B7" s="449"/>
      <c r="C7" s="117" t="s">
        <v>22</v>
      </c>
      <c r="D7" s="118" t="s">
        <v>139</v>
      </c>
      <c r="E7" s="119" t="s">
        <v>140</v>
      </c>
      <c r="F7" s="117" t="s">
        <v>151</v>
      </c>
      <c r="G7" s="118" t="s">
        <v>152</v>
      </c>
      <c r="H7" s="119" t="s">
        <v>153</v>
      </c>
      <c r="I7" s="436"/>
      <c r="J7" s="117" t="s">
        <v>178</v>
      </c>
      <c r="K7" s="118" t="s">
        <v>179</v>
      </c>
      <c r="L7" s="119" t="s">
        <v>180</v>
      </c>
    </row>
    <row r="8" spans="1:12" s="21" customFormat="1" ht="23.25" customHeight="1" thickTop="1">
      <c r="A8" s="31" t="s">
        <v>71</v>
      </c>
      <c r="B8" s="22">
        <v>1</v>
      </c>
      <c r="C8" s="199">
        <f>SUM(C9,C14,C19:C21,-C22,-C23,C24:C25)</f>
        <v>0</v>
      </c>
      <c r="D8" s="200">
        <f>SUM(D9,D14,D19:D21,-D22,-D23,D24:D25)</f>
        <v>0</v>
      </c>
      <c r="E8" s="201">
        <f>IFERROR(D8/C8,0)</f>
        <v>0</v>
      </c>
      <c r="F8" s="199">
        <f>SUM(-F22,-F23)</f>
        <v>0</v>
      </c>
      <c r="G8" s="200">
        <f>SUM(-G22,-G23)</f>
        <v>0</v>
      </c>
      <c r="H8" s="201">
        <f>IFERROR(G8/F8,0)</f>
        <v>0</v>
      </c>
      <c r="I8" s="457"/>
      <c r="J8" s="202">
        <f>SUM(J9,J14,J19:J25)</f>
        <v>0</v>
      </c>
      <c r="K8" s="203">
        <f>SUM(K9,K14,K19:K25)</f>
        <v>0</v>
      </c>
      <c r="L8" s="204">
        <f t="shared" ref="L8:L38" si="0">IFERROR(K8/J8,0)</f>
        <v>0</v>
      </c>
    </row>
    <row r="9" spans="1:12">
      <c r="A9" s="15" t="s">
        <v>156</v>
      </c>
      <c r="B9" s="33">
        <v>2</v>
      </c>
      <c r="C9" s="205">
        <f>SUM(C10:C13)</f>
        <v>0</v>
      </c>
      <c r="D9" s="206">
        <f t="shared" ref="D9" si="1">SUM(D10:D13)</f>
        <v>0</v>
      </c>
      <c r="E9" s="207">
        <f t="shared" ref="E9:E38" si="2">IFERROR(D9/C9,0)</f>
        <v>0</v>
      </c>
      <c r="F9" s="208"/>
      <c r="G9" s="209"/>
      <c r="H9" s="210"/>
      <c r="I9" s="458"/>
      <c r="J9" s="205">
        <f>SUM(J10:J13)</f>
        <v>0</v>
      </c>
      <c r="K9" s="206">
        <f t="shared" ref="K9" si="3">SUM(K10:K13)</f>
        <v>0</v>
      </c>
      <c r="L9" s="211">
        <f t="shared" si="0"/>
        <v>0</v>
      </c>
    </row>
    <row r="10" spans="1:12" s="21" customFormat="1">
      <c r="A10" s="15" t="s">
        <v>157</v>
      </c>
      <c r="B10" s="34">
        <v>3</v>
      </c>
      <c r="C10" s="212"/>
      <c r="D10" s="213"/>
      <c r="E10" s="214">
        <f t="shared" si="2"/>
        <v>0</v>
      </c>
      <c r="F10" s="215"/>
      <c r="G10" s="216"/>
      <c r="H10" s="217"/>
      <c r="I10" s="459"/>
      <c r="J10" s="212"/>
      <c r="K10" s="213"/>
      <c r="L10" s="214">
        <f t="shared" si="0"/>
        <v>0</v>
      </c>
    </row>
    <row r="11" spans="1:12">
      <c r="A11" s="32" t="s">
        <v>41</v>
      </c>
      <c r="B11" s="33">
        <v>4</v>
      </c>
      <c r="C11" s="218"/>
      <c r="D11" s="219"/>
      <c r="E11" s="220">
        <f t="shared" si="2"/>
        <v>0</v>
      </c>
      <c r="F11" s="208"/>
      <c r="G11" s="209"/>
      <c r="H11" s="210"/>
      <c r="I11" s="458"/>
      <c r="J11" s="218"/>
      <c r="K11" s="219"/>
      <c r="L11" s="220">
        <f t="shared" si="0"/>
        <v>0</v>
      </c>
    </row>
    <row r="12" spans="1:12">
      <c r="A12" s="32" t="s">
        <v>158</v>
      </c>
      <c r="B12" s="34">
        <v>5</v>
      </c>
      <c r="C12" s="218"/>
      <c r="D12" s="219"/>
      <c r="E12" s="220">
        <f t="shared" si="2"/>
        <v>0</v>
      </c>
      <c r="F12" s="208"/>
      <c r="G12" s="209"/>
      <c r="H12" s="210"/>
      <c r="I12" s="458"/>
      <c r="J12" s="218"/>
      <c r="K12" s="219"/>
      <c r="L12" s="220"/>
    </row>
    <row r="13" spans="1:12" s="21" customFormat="1">
      <c r="A13" s="384" t="s">
        <v>293</v>
      </c>
      <c r="B13" s="33">
        <v>6</v>
      </c>
      <c r="C13" s="212"/>
      <c r="D13" s="213"/>
      <c r="E13" s="214">
        <f t="shared" si="2"/>
        <v>0</v>
      </c>
      <c r="F13" s="215"/>
      <c r="G13" s="216"/>
      <c r="H13" s="217"/>
      <c r="I13" s="459"/>
      <c r="J13" s="212"/>
      <c r="K13" s="213"/>
      <c r="L13" s="214">
        <f t="shared" si="0"/>
        <v>0</v>
      </c>
    </row>
    <row r="14" spans="1:12">
      <c r="A14" s="32" t="s">
        <v>40</v>
      </c>
      <c r="B14" s="34">
        <v>7</v>
      </c>
      <c r="C14" s="205">
        <f>SUM(C15:C18)</f>
        <v>0</v>
      </c>
      <c r="D14" s="206">
        <f t="shared" ref="D14" si="4">SUM(D15:D18)</f>
        <v>0</v>
      </c>
      <c r="E14" s="211">
        <f t="shared" si="2"/>
        <v>0</v>
      </c>
      <c r="F14" s="208"/>
      <c r="G14" s="209"/>
      <c r="H14" s="210"/>
      <c r="I14" s="458"/>
      <c r="J14" s="205">
        <f>SUM(J15:J18)</f>
        <v>0</v>
      </c>
      <c r="K14" s="206">
        <f t="shared" ref="K14" si="5">SUM(K15:K18)</f>
        <v>0</v>
      </c>
      <c r="L14" s="211">
        <f t="shared" si="0"/>
        <v>0</v>
      </c>
    </row>
    <row r="15" spans="1:12" s="21" customFormat="1">
      <c r="A15" s="15" t="s">
        <v>157</v>
      </c>
      <c r="B15" s="33">
        <v>8</v>
      </c>
      <c r="C15" s="212"/>
      <c r="D15" s="213"/>
      <c r="E15" s="214">
        <f t="shared" si="2"/>
        <v>0</v>
      </c>
      <c r="F15" s="215"/>
      <c r="G15" s="216"/>
      <c r="H15" s="217"/>
      <c r="I15" s="459"/>
      <c r="J15" s="221"/>
      <c r="K15" s="222"/>
      <c r="L15" s="223">
        <f t="shared" si="0"/>
        <v>0</v>
      </c>
    </row>
    <row r="16" spans="1:12">
      <c r="A16" s="32" t="s">
        <v>41</v>
      </c>
      <c r="B16" s="34">
        <v>9</v>
      </c>
      <c r="C16" s="218"/>
      <c r="D16" s="219"/>
      <c r="E16" s="220">
        <f t="shared" si="2"/>
        <v>0</v>
      </c>
      <c r="F16" s="208"/>
      <c r="G16" s="209"/>
      <c r="H16" s="210"/>
      <c r="I16" s="458"/>
      <c r="J16" s="224"/>
      <c r="K16" s="225"/>
      <c r="L16" s="226">
        <f t="shared" si="0"/>
        <v>0</v>
      </c>
    </row>
    <row r="17" spans="1:12">
      <c r="A17" s="32" t="s">
        <v>158</v>
      </c>
      <c r="B17" s="33">
        <v>10</v>
      </c>
      <c r="C17" s="218"/>
      <c r="D17" s="219"/>
      <c r="E17" s="220">
        <f t="shared" si="2"/>
        <v>0</v>
      </c>
      <c r="F17" s="208"/>
      <c r="G17" s="209"/>
      <c r="H17" s="210"/>
      <c r="I17" s="458"/>
      <c r="J17" s="224"/>
      <c r="K17" s="225"/>
      <c r="L17" s="226"/>
    </row>
    <row r="18" spans="1:12" s="21" customFormat="1">
      <c r="A18" s="384" t="s">
        <v>293</v>
      </c>
      <c r="B18" s="34">
        <v>11</v>
      </c>
      <c r="C18" s="212"/>
      <c r="D18" s="213"/>
      <c r="E18" s="214">
        <f t="shared" si="2"/>
        <v>0</v>
      </c>
      <c r="F18" s="215"/>
      <c r="G18" s="216"/>
      <c r="H18" s="217"/>
      <c r="I18" s="459"/>
      <c r="J18" s="227"/>
      <c r="K18" s="222"/>
      <c r="L18" s="223">
        <f t="shared" si="0"/>
        <v>0</v>
      </c>
    </row>
    <row r="19" spans="1:12" s="21" customFormat="1">
      <c r="A19" s="15" t="s">
        <v>159</v>
      </c>
      <c r="B19" s="33">
        <v>12</v>
      </c>
      <c r="C19" s="212"/>
      <c r="D19" s="213"/>
      <c r="E19" s="214">
        <f t="shared" si="2"/>
        <v>0</v>
      </c>
      <c r="F19" s="215"/>
      <c r="G19" s="216"/>
      <c r="H19" s="217"/>
      <c r="I19" s="459"/>
      <c r="J19" s="227"/>
      <c r="K19" s="222"/>
      <c r="L19" s="223">
        <f t="shared" si="0"/>
        <v>0</v>
      </c>
    </row>
    <row r="20" spans="1:12" s="21" customFormat="1">
      <c r="A20" s="15" t="s">
        <v>160</v>
      </c>
      <c r="B20" s="34">
        <v>13</v>
      </c>
      <c r="C20" s="212"/>
      <c r="D20" s="213"/>
      <c r="E20" s="214">
        <f t="shared" si="2"/>
        <v>0</v>
      </c>
      <c r="F20" s="215"/>
      <c r="G20" s="216"/>
      <c r="H20" s="217"/>
      <c r="I20" s="459"/>
      <c r="J20" s="227"/>
      <c r="K20" s="222"/>
      <c r="L20" s="223">
        <f t="shared" si="0"/>
        <v>0</v>
      </c>
    </row>
    <row r="21" spans="1:12" s="21" customFormat="1">
      <c r="A21" s="15" t="s">
        <v>161</v>
      </c>
      <c r="B21" s="33">
        <v>14</v>
      </c>
      <c r="C21" s="212"/>
      <c r="D21" s="213"/>
      <c r="E21" s="214">
        <f t="shared" si="2"/>
        <v>0</v>
      </c>
      <c r="F21" s="215"/>
      <c r="G21" s="216"/>
      <c r="H21" s="217"/>
      <c r="I21" s="459"/>
      <c r="J21" s="227"/>
      <c r="K21" s="222"/>
      <c r="L21" s="223">
        <f t="shared" si="0"/>
        <v>0</v>
      </c>
    </row>
    <row r="22" spans="1:12" s="21" customFormat="1" ht="18">
      <c r="A22" s="32" t="s">
        <v>83</v>
      </c>
      <c r="B22" s="34">
        <v>15</v>
      </c>
      <c r="C22" s="218"/>
      <c r="D22" s="219"/>
      <c r="E22" s="220">
        <f t="shared" si="2"/>
        <v>0</v>
      </c>
      <c r="F22" s="218"/>
      <c r="G22" s="219"/>
      <c r="H22" s="220">
        <f t="shared" ref="H22:H23" si="6">IFERROR(G22/F22,0)</f>
        <v>0</v>
      </c>
      <c r="I22" s="458"/>
      <c r="J22" s="228"/>
      <c r="K22" s="222"/>
      <c r="L22" s="223">
        <f t="shared" si="0"/>
        <v>0</v>
      </c>
    </row>
    <row r="23" spans="1:12" s="21" customFormat="1" ht="18">
      <c r="A23" s="35" t="s">
        <v>84</v>
      </c>
      <c r="B23" s="33">
        <v>16</v>
      </c>
      <c r="C23" s="218"/>
      <c r="D23" s="219"/>
      <c r="E23" s="220">
        <f t="shared" si="2"/>
        <v>0</v>
      </c>
      <c r="F23" s="229"/>
      <c r="G23" s="230"/>
      <c r="H23" s="220">
        <f t="shared" si="6"/>
        <v>0</v>
      </c>
      <c r="I23" s="458"/>
      <c r="J23" s="231"/>
      <c r="K23" s="222"/>
      <c r="L23" s="223">
        <f t="shared" si="0"/>
        <v>0</v>
      </c>
    </row>
    <row r="24" spans="1:12" s="21" customFormat="1">
      <c r="A24" s="111" t="s">
        <v>162</v>
      </c>
      <c r="B24" s="34">
        <v>17</v>
      </c>
      <c r="C24" s="218"/>
      <c r="D24" s="219"/>
      <c r="E24" s="220">
        <f t="shared" si="2"/>
        <v>0</v>
      </c>
      <c r="F24" s="208"/>
      <c r="G24" s="209"/>
      <c r="H24" s="210"/>
      <c r="I24" s="458"/>
      <c r="J24" s="232"/>
      <c r="K24" s="222"/>
      <c r="L24" s="223">
        <f t="shared" si="0"/>
        <v>0</v>
      </c>
    </row>
    <row r="25" spans="1:12" s="21" customFormat="1" ht="15.75" thickBot="1">
      <c r="A25" s="112" t="s">
        <v>163</v>
      </c>
      <c r="B25" s="57">
        <v>18</v>
      </c>
      <c r="C25" s="233"/>
      <c r="D25" s="234"/>
      <c r="E25" s="235">
        <f t="shared" si="2"/>
        <v>0</v>
      </c>
      <c r="F25" s="236"/>
      <c r="G25" s="237"/>
      <c r="H25" s="238"/>
      <c r="I25" s="458"/>
      <c r="J25" s="239"/>
      <c r="K25" s="240"/>
      <c r="L25" s="241">
        <f t="shared" si="0"/>
        <v>0</v>
      </c>
    </row>
    <row r="26" spans="1:12" s="21" customFormat="1" ht="23.25" customHeight="1">
      <c r="A26" s="55" t="s">
        <v>72</v>
      </c>
      <c r="B26" s="56">
        <v>19</v>
      </c>
      <c r="C26" s="242">
        <f>SUM(C27:C38)</f>
        <v>0</v>
      </c>
      <c r="D26" s="243">
        <f t="shared" ref="D26:H26" si="7">SUM(D27:D38)</f>
        <v>0</v>
      </c>
      <c r="E26" s="244">
        <f t="shared" si="2"/>
        <v>0</v>
      </c>
      <c r="F26" s="242">
        <f t="shared" si="7"/>
        <v>0</v>
      </c>
      <c r="G26" s="243">
        <f t="shared" si="7"/>
        <v>0</v>
      </c>
      <c r="H26" s="245">
        <f t="shared" si="7"/>
        <v>0</v>
      </c>
      <c r="I26" s="460"/>
      <c r="J26" s="242">
        <f t="shared" ref="J26:K26" si="8">SUM(J27:J38)</f>
        <v>0</v>
      </c>
      <c r="K26" s="243">
        <f t="shared" si="8"/>
        <v>0</v>
      </c>
      <c r="L26" s="244">
        <f t="shared" si="0"/>
        <v>0</v>
      </c>
    </row>
    <row r="27" spans="1:12" s="21" customFormat="1">
      <c r="A27" s="113" t="s">
        <v>164</v>
      </c>
      <c r="B27" s="33">
        <v>20</v>
      </c>
      <c r="C27" s="218"/>
      <c r="D27" s="219"/>
      <c r="E27" s="220">
        <f t="shared" si="2"/>
        <v>0</v>
      </c>
      <c r="F27" s="246"/>
      <c r="G27" s="210"/>
      <c r="H27" s="210"/>
      <c r="I27" s="458"/>
      <c r="J27" s="218"/>
      <c r="K27" s="219"/>
      <c r="L27" s="220">
        <f t="shared" si="0"/>
        <v>0</v>
      </c>
    </row>
    <row r="28" spans="1:12" s="21" customFormat="1">
      <c r="A28" s="113" t="s">
        <v>165</v>
      </c>
      <c r="B28" s="56">
        <v>21</v>
      </c>
      <c r="C28" s="218"/>
      <c r="D28" s="219"/>
      <c r="E28" s="220">
        <f t="shared" si="2"/>
        <v>0</v>
      </c>
      <c r="F28" s="246"/>
      <c r="G28" s="210"/>
      <c r="H28" s="210"/>
      <c r="I28" s="458"/>
      <c r="J28" s="218"/>
      <c r="K28" s="219"/>
      <c r="L28" s="220">
        <f t="shared" si="0"/>
        <v>0</v>
      </c>
    </row>
    <row r="29" spans="1:12" s="21" customFormat="1">
      <c r="A29" s="113" t="s">
        <v>166</v>
      </c>
      <c r="B29" s="33">
        <v>22</v>
      </c>
      <c r="C29" s="218"/>
      <c r="D29" s="219"/>
      <c r="E29" s="220">
        <f t="shared" si="2"/>
        <v>0</v>
      </c>
      <c r="F29" s="246"/>
      <c r="G29" s="210"/>
      <c r="H29" s="210"/>
      <c r="I29" s="458"/>
      <c r="J29" s="218"/>
      <c r="K29" s="219"/>
      <c r="L29" s="220">
        <f t="shared" si="0"/>
        <v>0</v>
      </c>
    </row>
    <row r="30" spans="1:12" s="21" customFormat="1">
      <c r="A30" s="113" t="s">
        <v>161</v>
      </c>
      <c r="B30" s="56">
        <v>23</v>
      </c>
      <c r="C30" s="218"/>
      <c r="D30" s="219"/>
      <c r="E30" s="220">
        <f t="shared" si="2"/>
        <v>0</v>
      </c>
      <c r="F30" s="246"/>
      <c r="G30" s="210"/>
      <c r="H30" s="210"/>
      <c r="I30" s="458"/>
      <c r="J30" s="218"/>
      <c r="K30" s="219"/>
      <c r="L30" s="220">
        <f t="shared" si="0"/>
        <v>0</v>
      </c>
    </row>
    <row r="31" spans="1:12" s="21" customFormat="1">
      <c r="A31" s="113" t="s">
        <v>167</v>
      </c>
      <c r="B31" s="33">
        <v>24</v>
      </c>
      <c r="C31" s="218"/>
      <c r="D31" s="219"/>
      <c r="E31" s="220">
        <f t="shared" si="2"/>
        <v>0</v>
      </c>
      <c r="F31" s="246"/>
      <c r="G31" s="210"/>
      <c r="H31" s="210"/>
      <c r="I31" s="458"/>
      <c r="J31" s="218"/>
      <c r="K31" s="219"/>
      <c r="L31" s="220">
        <f t="shared" si="0"/>
        <v>0</v>
      </c>
    </row>
    <row r="32" spans="1:12" s="21" customFormat="1">
      <c r="A32" s="113" t="s">
        <v>168</v>
      </c>
      <c r="B32" s="56">
        <v>25</v>
      </c>
      <c r="C32" s="218"/>
      <c r="D32" s="219"/>
      <c r="E32" s="220">
        <f t="shared" si="2"/>
        <v>0</v>
      </c>
      <c r="F32" s="246"/>
      <c r="G32" s="210"/>
      <c r="H32" s="210"/>
      <c r="I32" s="458"/>
      <c r="J32" s="218"/>
      <c r="K32" s="219"/>
      <c r="L32" s="220">
        <f t="shared" si="0"/>
        <v>0</v>
      </c>
    </row>
    <row r="33" spans="1:12" s="21" customFormat="1">
      <c r="A33" s="113" t="s">
        <v>169</v>
      </c>
      <c r="B33" s="33">
        <v>26</v>
      </c>
      <c r="C33" s="218"/>
      <c r="D33" s="219"/>
      <c r="E33" s="220">
        <f t="shared" si="2"/>
        <v>0</v>
      </c>
      <c r="F33" s="246"/>
      <c r="G33" s="210"/>
      <c r="H33" s="210"/>
      <c r="I33" s="458"/>
      <c r="J33" s="218"/>
      <c r="K33" s="219"/>
      <c r="L33" s="220">
        <f t="shared" si="0"/>
        <v>0</v>
      </c>
    </row>
    <row r="34" spans="1:12" s="21" customFormat="1">
      <c r="A34" s="35" t="s">
        <v>38</v>
      </c>
      <c r="B34" s="56">
        <v>27</v>
      </c>
      <c r="C34" s="218"/>
      <c r="D34" s="219"/>
      <c r="E34" s="220">
        <f t="shared" si="2"/>
        <v>0</v>
      </c>
      <c r="F34" s="247"/>
      <c r="G34" s="248"/>
      <c r="H34" s="220">
        <f>IFERROR(G34/F34,0)</f>
        <v>0</v>
      </c>
      <c r="I34" s="458"/>
      <c r="J34" s="218"/>
      <c r="K34" s="219"/>
      <c r="L34" s="220">
        <f t="shared" si="0"/>
        <v>0</v>
      </c>
    </row>
    <row r="35" spans="1:12" s="21" customFormat="1">
      <c r="A35" s="113" t="s">
        <v>170</v>
      </c>
      <c r="B35" s="33">
        <v>28</v>
      </c>
      <c r="C35" s="218"/>
      <c r="D35" s="219"/>
      <c r="E35" s="220">
        <f t="shared" si="2"/>
        <v>0</v>
      </c>
      <c r="F35" s="246"/>
      <c r="G35" s="210"/>
      <c r="H35" s="210"/>
      <c r="I35" s="458"/>
      <c r="J35" s="218"/>
      <c r="K35" s="219"/>
      <c r="L35" s="220">
        <f t="shared" si="0"/>
        <v>0</v>
      </c>
    </row>
    <row r="36" spans="1:12" s="21" customFormat="1">
      <c r="A36" s="111" t="s">
        <v>162</v>
      </c>
      <c r="B36" s="56">
        <v>29</v>
      </c>
      <c r="C36" s="218"/>
      <c r="D36" s="219"/>
      <c r="E36" s="220">
        <f t="shared" si="2"/>
        <v>0</v>
      </c>
      <c r="F36" s="246"/>
      <c r="G36" s="210"/>
      <c r="H36" s="210"/>
      <c r="I36" s="458"/>
      <c r="J36" s="218"/>
      <c r="K36" s="219"/>
      <c r="L36" s="220">
        <f t="shared" si="0"/>
        <v>0</v>
      </c>
    </row>
    <row r="37" spans="1:12" s="21" customFormat="1">
      <c r="A37" s="15" t="s">
        <v>19</v>
      </c>
      <c r="B37" s="33">
        <v>30</v>
      </c>
      <c r="C37" s="212"/>
      <c r="D37" s="213"/>
      <c r="E37" s="214">
        <f t="shared" si="2"/>
        <v>0</v>
      </c>
      <c r="F37" s="246"/>
      <c r="G37" s="210"/>
      <c r="H37" s="210"/>
      <c r="I37" s="458"/>
      <c r="J37" s="212"/>
      <c r="K37" s="213"/>
      <c r="L37" s="214">
        <f t="shared" si="0"/>
        <v>0</v>
      </c>
    </row>
    <row r="38" spans="1:12" s="21" customFormat="1" ht="15.75" thickBot="1">
      <c r="A38" s="26" t="s">
        <v>171</v>
      </c>
      <c r="B38" s="23">
        <v>31</v>
      </c>
      <c r="C38" s="249"/>
      <c r="D38" s="250"/>
      <c r="E38" s="251">
        <f t="shared" si="2"/>
        <v>0</v>
      </c>
      <c r="F38" s="252"/>
      <c r="G38" s="253"/>
      <c r="H38" s="253"/>
      <c r="I38" s="458"/>
      <c r="J38" s="249"/>
      <c r="K38" s="250"/>
      <c r="L38" s="251">
        <f t="shared" si="0"/>
        <v>0</v>
      </c>
    </row>
    <row r="39" spans="1:12" s="21" customFormat="1" ht="15.75" thickTop="1"/>
    <row r="41" spans="1:12">
      <c r="A41" s="50" t="s">
        <v>80</v>
      </c>
    </row>
    <row r="42" spans="1:12">
      <c r="A42" s="50" t="s">
        <v>92</v>
      </c>
    </row>
    <row r="43" spans="1:12">
      <c r="A43" s="50" t="s">
        <v>85</v>
      </c>
    </row>
    <row r="44" spans="1:12">
      <c r="A44" s="50" t="s">
        <v>86</v>
      </c>
    </row>
  </sheetData>
  <mergeCells count="3">
    <mergeCell ref="C4:E5"/>
    <mergeCell ref="F4:H5"/>
    <mergeCell ref="J4:L5"/>
  </mergeCells>
  <phoneticPr fontId="2"/>
  <pageMargins left="0.75" right="0.36" top="0.53" bottom="0.32" header="0.51200000000000001" footer="0.51200000000000001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zoomScale="90" zoomScaleNormal="90" zoomScaleSheetLayoutView="100" workbookViewId="0">
      <selection activeCell="G8" sqref="G8"/>
    </sheetView>
  </sheetViews>
  <sheetFormatPr defaultColWidth="9" defaultRowHeight="15"/>
  <cols>
    <col min="1" max="1" width="32" style="2" customWidth="1"/>
    <col min="2" max="2" width="2.875" style="2" customWidth="1"/>
    <col min="3" max="5" width="10.125" style="2" customWidth="1"/>
    <col min="6" max="6" width="5.125" style="2" customWidth="1"/>
    <col min="7" max="9" width="10.125" style="2" customWidth="1"/>
    <col min="10" max="16384" width="9" style="2"/>
  </cols>
  <sheetData>
    <row r="1" spans="1:9" ht="25.5">
      <c r="A1" s="1" t="s">
        <v>113</v>
      </c>
      <c r="I1" s="53"/>
    </row>
    <row r="2" spans="1:9" ht="25.5">
      <c r="A2" s="54" t="s">
        <v>219</v>
      </c>
    </row>
    <row r="3" spans="1:9" ht="25.5">
      <c r="A3" s="54"/>
    </row>
    <row r="4" spans="1:9" ht="15" customHeight="1">
      <c r="A4" s="436"/>
      <c r="B4" s="436"/>
      <c r="C4" s="502" t="s">
        <v>155</v>
      </c>
      <c r="D4" s="487"/>
      <c r="E4" s="488"/>
      <c r="F4" s="436"/>
      <c r="G4" s="502" t="s">
        <v>172</v>
      </c>
      <c r="H4" s="487"/>
      <c r="I4" s="488"/>
    </row>
    <row r="5" spans="1:9" s="21" customFormat="1" ht="15" customHeight="1">
      <c r="A5" s="450"/>
      <c r="B5" s="451"/>
      <c r="C5" s="486"/>
      <c r="D5" s="487"/>
      <c r="E5" s="488"/>
      <c r="F5" s="436"/>
      <c r="G5" s="486"/>
      <c r="H5" s="487"/>
      <c r="I5" s="488"/>
    </row>
    <row r="6" spans="1:9" s="145" customFormat="1" ht="33">
      <c r="A6" s="452"/>
      <c r="B6" s="453"/>
      <c r="C6" s="136" t="s">
        <v>236</v>
      </c>
      <c r="D6" s="137" t="s">
        <v>137</v>
      </c>
      <c r="E6" s="138" t="s">
        <v>138</v>
      </c>
      <c r="F6" s="452"/>
      <c r="G6" s="136" t="s">
        <v>236</v>
      </c>
      <c r="H6" s="137" t="s">
        <v>137</v>
      </c>
      <c r="I6" s="138" t="s">
        <v>138</v>
      </c>
    </row>
    <row r="7" spans="1:9" s="21" customFormat="1" ht="15.75" thickBot="1">
      <c r="A7" s="454"/>
      <c r="B7" s="455"/>
      <c r="C7" s="117" t="s">
        <v>22</v>
      </c>
      <c r="D7" s="118" t="s">
        <v>139</v>
      </c>
      <c r="E7" s="119" t="s">
        <v>140</v>
      </c>
      <c r="F7" s="456"/>
      <c r="G7" s="117" t="s">
        <v>151</v>
      </c>
      <c r="H7" s="118" t="s">
        <v>152</v>
      </c>
      <c r="I7" s="119" t="s">
        <v>153</v>
      </c>
    </row>
    <row r="8" spans="1:9" s="79" customFormat="1" ht="23.25" customHeight="1" thickTop="1">
      <c r="A8" s="36" t="s">
        <v>73</v>
      </c>
      <c r="B8" s="37">
        <v>1</v>
      </c>
      <c r="C8" s="254">
        <f>SUM(C9,C23,C30)</f>
        <v>0</v>
      </c>
      <c r="D8" s="255">
        <f>SUM(D9,D23,D30)</f>
        <v>0</v>
      </c>
      <c r="E8" s="256">
        <f>IFERROR(D8/C8,0)</f>
        <v>0</v>
      </c>
      <c r="F8" s="461"/>
      <c r="G8" s="257">
        <f>SUM(G9,G23,G30)</f>
        <v>0</v>
      </c>
      <c r="H8" s="255">
        <f>SUM(H9,H23,H30)</f>
        <v>0</v>
      </c>
      <c r="I8" s="258">
        <f t="shared" ref="I8:I35" si="0">IFERROR(H8/G8,0)</f>
        <v>0</v>
      </c>
    </row>
    <row r="9" spans="1:9" ht="23.25" customHeight="1">
      <c r="A9" s="38" t="s">
        <v>74</v>
      </c>
      <c r="B9" s="39">
        <v>2</v>
      </c>
      <c r="C9" s="254">
        <f>SUM(C10:C22)</f>
        <v>0</v>
      </c>
      <c r="D9" s="255">
        <f>SUM(D10:D22)</f>
        <v>0</v>
      </c>
      <c r="E9" s="256">
        <f t="shared" ref="E9:E35" si="1">IFERROR(D9/C9,0)</f>
        <v>0</v>
      </c>
      <c r="F9" s="461"/>
      <c r="G9" s="259">
        <f t="shared" ref="G9" si="2">SUM(G10:G22)</f>
        <v>0</v>
      </c>
      <c r="H9" s="255">
        <f>SUM(H10:H22)</f>
        <v>0</v>
      </c>
      <c r="I9" s="258">
        <f t="shared" si="0"/>
        <v>0</v>
      </c>
    </row>
    <row r="10" spans="1:9">
      <c r="A10" s="40" t="s">
        <v>7</v>
      </c>
      <c r="B10" s="18">
        <v>3</v>
      </c>
      <c r="C10" s="260"/>
      <c r="D10" s="261"/>
      <c r="E10" s="262">
        <f t="shared" si="1"/>
        <v>0</v>
      </c>
      <c r="F10" s="462"/>
      <c r="G10" s="212"/>
      <c r="H10" s="261"/>
      <c r="I10" s="258">
        <f t="shared" si="0"/>
        <v>0</v>
      </c>
    </row>
    <row r="11" spans="1:9">
      <c r="A11" s="40" t="s">
        <v>8</v>
      </c>
      <c r="B11" s="39">
        <v>4</v>
      </c>
      <c r="C11" s="260"/>
      <c r="D11" s="261"/>
      <c r="E11" s="262">
        <f t="shared" si="1"/>
        <v>0</v>
      </c>
      <c r="F11" s="462"/>
      <c r="G11" s="212"/>
      <c r="H11" s="261"/>
      <c r="I11" s="258">
        <f t="shared" si="0"/>
        <v>0</v>
      </c>
    </row>
    <row r="12" spans="1:9">
      <c r="A12" s="40" t="s">
        <v>9</v>
      </c>
      <c r="B12" s="18">
        <v>5</v>
      </c>
      <c r="C12" s="260"/>
      <c r="D12" s="261"/>
      <c r="E12" s="262">
        <f t="shared" si="1"/>
        <v>0</v>
      </c>
      <c r="F12" s="462"/>
      <c r="G12" s="212"/>
      <c r="H12" s="261"/>
      <c r="I12" s="258">
        <f t="shared" si="0"/>
        <v>0</v>
      </c>
    </row>
    <row r="13" spans="1:9">
      <c r="A13" s="40" t="s">
        <v>10</v>
      </c>
      <c r="B13" s="39">
        <v>6</v>
      </c>
      <c r="C13" s="260"/>
      <c r="D13" s="261"/>
      <c r="E13" s="262">
        <f t="shared" si="1"/>
        <v>0</v>
      </c>
      <c r="F13" s="462"/>
      <c r="G13" s="264"/>
      <c r="H13" s="261"/>
      <c r="I13" s="258">
        <f t="shared" si="0"/>
        <v>0</v>
      </c>
    </row>
    <row r="14" spans="1:9">
      <c r="A14" s="40" t="s">
        <v>11</v>
      </c>
      <c r="B14" s="18">
        <v>7</v>
      </c>
      <c r="C14" s="260"/>
      <c r="D14" s="261"/>
      <c r="E14" s="262">
        <f t="shared" si="1"/>
        <v>0</v>
      </c>
      <c r="F14" s="462"/>
      <c r="G14" s="212"/>
      <c r="H14" s="261"/>
      <c r="I14" s="258">
        <f t="shared" si="0"/>
        <v>0</v>
      </c>
    </row>
    <row r="15" spans="1:9">
      <c r="A15" s="40" t="s">
        <v>12</v>
      </c>
      <c r="B15" s="39">
        <v>8</v>
      </c>
      <c r="C15" s="260"/>
      <c r="D15" s="261"/>
      <c r="E15" s="262">
        <f t="shared" si="1"/>
        <v>0</v>
      </c>
      <c r="F15" s="462"/>
      <c r="G15" s="212"/>
      <c r="H15" s="261"/>
      <c r="I15" s="258">
        <f t="shared" si="0"/>
        <v>0</v>
      </c>
    </row>
    <row r="16" spans="1:9">
      <c r="A16" s="40" t="s">
        <v>13</v>
      </c>
      <c r="B16" s="18">
        <v>9</v>
      </c>
      <c r="C16" s="260"/>
      <c r="D16" s="261"/>
      <c r="E16" s="262">
        <f t="shared" si="1"/>
        <v>0</v>
      </c>
      <c r="F16" s="462"/>
      <c r="G16" s="212"/>
      <c r="H16" s="261"/>
      <c r="I16" s="258">
        <f t="shared" si="0"/>
        <v>0</v>
      </c>
    </row>
    <row r="17" spans="1:9" ht="14.25" customHeight="1">
      <c r="A17" s="40" t="s">
        <v>14</v>
      </c>
      <c r="B17" s="39">
        <v>10</v>
      </c>
      <c r="C17" s="260"/>
      <c r="D17" s="261"/>
      <c r="E17" s="262">
        <f t="shared" si="1"/>
        <v>0</v>
      </c>
      <c r="F17" s="462"/>
      <c r="G17" s="212"/>
      <c r="H17" s="261"/>
      <c r="I17" s="258">
        <f t="shared" si="0"/>
        <v>0</v>
      </c>
    </row>
    <row r="18" spans="1:9">
      <c r="A18" s="40" t="s">
        <v>15</v>
      </c>
      <c r="B18" s="18">
        <v>11</v>
      </c>
      <c r="C18" s="260"/>
      <c r="D18" s="261"/>
      <c r="E18" s="262">
        <f t="shared" si="1"/>
        <v>0</v>
      </c>
      <c r="F18" s="462"/>
      <c r="G18" s="212"/>
      <c r="H18" s="261"/>
      <c r="I18" s="258">
        <f t="shared" si="0"/>
        <v>0</v>
      </c>
    </row>
    <row r="19" spans="1:9">
      <c r="A19" s="40" t="s">
        <v>16</v>
      </c>
      <c r="B19" s="39">
        <v>12</v>
      </c>
      <c r="C19" s="260"/>
      <c r="D19" s="261"/>
      <c r="E19" s="262">
        <f t="shared" si="1"/>
        <v>0</v>
      </c>
      <c r="F19" s="462"/>
      <c r="G19" s="212"/>
      <c r="H19" s="261"/>
      <c r="I19" s="258">
        <f t="shared" si="0"/>
        <v>0</v>
      </c>
    </row>
    <row r="20" spans="1:9">
      <c r="A20" s="40" t="s">
        <v>17</v>
      </c>
      <c r="B20" s="18">
        <v>13</v>
      </c>
      <c r="C20" s="260"/>
      <c r="D20" s="261"/>
      <c r="E20" s="262">
        <f t="shared" si="1"/>
        <v>0</v>
      </c>
      <c r="F20" s="462"/>
      <c r="G20" s="212"/>
      <c r="H20" s="261"/>
      <c r="I20" s="258">
        <f t="shared" si="0"/>
        <v>0</v>
      </c>
    </row>
    <row r="21" spans="1:9">
      <c r="A21" s="40" t="s">
        <v>18</v>
      </c>
      <c r="B21" s="39">
        <v>14</v>
      </c>
      <c r="C21" s="260"/>
      <c r="D21" s="261"/>
      <c r="E21" s="262">
        <f t="shared" si="1"/>
        <v>0</v>
      </c>
      <c r="F21" s="462"/>
      <c r="G21" s="212"/>
      <c r="H21" s="261"/>
      <c r="I21" s="258">
        <f t="shared" si="0"/>
        <v>0</v>
      </c>
    </row>
    <row r="22" spans="1:9" ht="15.75" thickBot="1">
      <c r="A22" s="59" t="s">
        <v>19</v>
      </c>
      <c r="B22" s="60">
        <v>15</v>
      </c>
      <c r="C22" s="265"/>
      <c r="D22" s="266"/>
      <c r="E22" s="267">
        <f t="shared" si="1"/>
        <v>0</v>
      </c>
      <c r="F22" s="462"/>
      <c r="G22" s="268"/>
      <c r="H22" s="266"/>
      <c r="I22" s="269">
        <f t="shared" si="0"/>
        <v>0</v>
      </c>
    </row>
    <row r="23" spans="1:9" s="21" customFormat="1" ht="23.25" customHeight="1">
      <c r="A23" s="58" t="s">
        <v>75</v>
      </c>
      <c r="B23" s="41">
        <v>16</v>
      </c>
      <c r="C23" s="254">
        <f>SUM(C24:C29)</f>
        <v>0</v>
      </c>
      <c r="D23" s="255">
        <f>SUM(D24:D29)</f>
        <v>0</v>
      </c>
      <c r="E23" s="256">
        <f t="shared" si="1"/>
        <v>0</v>
      </c>
      <c r="F23" s="461"/>
      <c r="G23" s="259">
        <f>SUM(G24:G29)</f>
        <v>0</v>
      </c>
      <c r="H23" s="255">
        <f>SUM(H24:H29)</f>
        <v>0</v>
      </c>
      <c r="I23" s="258">
        <f t="shared" si="0"/>
        <v>0</v>
      </c>
    </row>
    <row r="24" spans="1:9" s="21" customFormat="1" ht="13.5" customHeight="1">
      <c r="A24" s="116" t="s">
        <v>177</v>
      </c>
      <c r="B24" s="41">
        <v>18</v>
      </c>
      <c r="C24" s="270"/>
      <c r="D24" s="271"/>
      <c r="E24" s="272"/>
      <c r="F24" s="463"/>
      <c r="G24" s="273"/>
      <c r="H24" s="271"/>
      <c r="I24" s="274"/>
    </row>
    <row r="25" spans="1:9" s="21" customFormat="1" ht="13.5" customHeight="1">
      <c r="A25" s="32" t="s">
        <v>60</v>
      </c>
      <c r="B25" s="41">
        <v>19</v>
      </c>
      <c r="C25" s="275"/>
      <c r="D25" s="276"/>
      <c r="E25" s="277">
        <f t="shared" si="1"/>
        <v>0</v>
      </c>
      <c r="F25" s="463"/>
      <c r="G25" s="218"/>
      <c r="H25" s="276"/>
      <c r="I25" s="258">
        <f t="shared" si="0"/>
        <v>0</v>
      </c>
    </row>
    <row r="26" spans="1:9" s="21" customFormat="1" ht="13.5" customHeight="1">
      <c r="A26" s="32" t="s">
        <v>61</v>
      </c>
      <c r="B26" s="41">
        <v>20</v>
      </c>
      <c r="C26" s="278"/>
      <c r="D26" s="222"/>
      <c r="E26" s="277">
        <f t="shared" si="1"/>
        <v>0</v>
      </c>
      <c r="F26" s="463"/>
      <c r="G26" s="279"/>
      <c r="H26" s="222"/>
      <c r="I26" s="258">
        <f t="shared" si="0"/>
        <v>0</v>
      </c>
    </row>
    <row r="27" spans="1:9" s="21" customFormat="1">
      <c r="A27" s="32" t="s">
        <v>62</v>
      </c>
      <c r="B27" s="42">
        <v>21</v>
      </c>
      <c r="C27" s="278"/>
      <c r="D27" s="222"/>
      <c r="E27" s="277">
        <f t="shared" si="1"/>
        <v>0</v>
      </c>
      <c r="F27" s="463"/>
      <c r="G27" s="279"/>
      <c r="H27" s="222"/>
      <c r="I27" s="258">
        <f t="shared" si="0"/>
        <v>0</v>
      </c>
    </row>
    <row r="28" spans="1:9" s="21" customFormat="1">
      <c r="A28" s="32" t="s">
        <v>63</v>
      </c>
      <c r="B28" s="41">
        <v>22</v>
      </c>
      <c r="C28" s="275"/>
      <c r="D28" s="276"/>
      <c r="E28" s="277">
        <f t="shared" si="1"/>
        <v>0</v>
      </c>
      <c r="F28" s="463"/>
      <c r="G28" s="218"/>
      <c r="H28" s="276"/>
      <c r="I28" s="258">
        <f t="shared" si="0"/>
        <v>0</v>
      </c>
    </row>
    <row r="29" spans="1:9" s="21" customFormat="1" ht="15.75" thickBot="1">
      <c r="A29" s="80" t="s">
        <v>64</v>
      </c>
      <c r="B29" s="62">
        <v>23</v>
      </c>
      <c r="C29" s="280"/>
      <c r="D29" s="281"/>
      <c r="E29" s="282">
        <f t="shared" si="1"/>
        <v>0</v>
      </c>
      <c r="F29" s="463"/>
      <c r="G29" s="233"/>
      <c r="H29" s="281"/>
      <c r="I29" s="283">
        <f t="shared" si="0"/>
        <v>0</v>
      </c>
    </row>
    <row r="30" spans="1:9" s="79" customFormat="1" ht="23.25" customHeight="1">
      <c r="A30" s="61" t="s">
        <v>76</v>
      </c>
      <c r="B30" s="43">
        <v>24</v>
      </c>
      <c r="C30" s="284">
        <f>SUM(C31:C35)</f>
        <v>0</v>
      </c>
      <c r="D30" s="285">
        <f>SUM(D31:D35)</f>
        <v>0</v>
      </c>
      <c r="E30" s="286">
        <f t="shared" si="1"/>
        <v>0</v>
      </c>
      <c r="F30" s="461"/>
      <c r="G30" s="284">
        <f t="shared" ref="G30" si="3">SUM(G31:G35)</f>
        <v>0</v>
      </c>
      <c r="H30" s="285">
        <f>SUM(H31:H35)</f>
        <v>0</v>
      </c>
      <c r="I30" s="286">
        <f t="shared" si="0"/>
        <v>0</v>
      </c>
    </row>
    <row r="31" spans="1:9" s="79" customFormat="1" ht="14.25" customHeight="1">
      <c r="A31" s="44" t="s">
        <v>20</v>
      </c>
      <c r="B31" s="45">
        <v>25</v>
      </c>
      <c r="C31" s="287"/>
      <c r="D31" s="288"/>
      <c r="E31" s="289">
        <f t="shared" si="1"/>
        <v>0</v>
      </c>
      <c r="F31" s="464"/>
      <c r="G31" s="287"/>
      <c r="H31" s="288"/>
      <c r="I31" s="289">
        <f t="shared" si="0"/>
        <v>0</v>
      </c>
    </row>
    <row r="32" spans="1:9" s="79" customFormat="1">
      <c r="A32" s="44" t="s">
        <v>21</v>
      </c>
      <c r="B32" s="43">
        <v>26</v>
      </c>
      <c r="C32" s="287"/>
      <c r="D32" s="288"/>
      <c r="E32" s="289">
        <f t="shared" si="1"/>
        <v>0</v>
      </c>
      <c r="F32" s="464"/>
      <c r="G32" s="287"/>
      <c r="H32" s="288"/>
      <c r="I32" s="289">
        <f t="shared" si="0"/>
        <v>0</v>
      </c>
    </row>
    <row r="33" spans="1:9" s="79" customFormat="1">
      <c r="A33" s="44" t="s">
        <v>49</v>
      </c>
      <c r="B33" s="45">
        <v>27</v>
      </c>
      <c r="C33" s="287"/>
      <c r="D33" s="288"/>
      <c r="E33" s="289">
        <f t="shared" si="1"/>
        <v>0</v>
      </c>
      <c r="F33" s="464"/>
      <c r="G33" s="287"/>
      <c r="H33" s="288"/>
      <c r="I33" s="289">
        <f t="shared" si="0"/>
        <v>0</v>
      </c>
    </row>
    <row r="34" spans="1:9" s="79" customFormat="1">
      <c r="A34" s="48" t="s">
        <v>42</v>
      </c>
      <c r="B34" s="51">
        <v>28</v>
      </c>
      <c r="C34" s="287"/>
      <c r="D34" s="288"/>
      <c r="E34" s="289">
        <f t="shared" si="1"/>
        <v>0</v>
      </c>
      <c r="F34" s="464"/>
      <c r="G34" s="287"/>
      <c r="H34" s="288"/>
      <c r="I34" s="289">
        <f t="shared" si="0"/>
        <v>0</v>
      </c>
    </row>
    <row r="35" spans="1:9" s="79" customFormat="1" ht="15.75" thickBot="1">
      <c r="A35" s="46" t="s">
        <v>19</v>
      </c>
      <c r="B35" s="52">
        <v>29</v>
      </c>
      <c r="C35" s="290"/>
      <c r="D35" s="291"/>
      <c r="E35" s="292">
        <f t="shared" si="1"/>
        <v>0</v>
      </c>
      <c r="F35" s="464"/>
      <c r="G35" s="290"/>
      <c r="H35" s="291"/>
      <c r="I35" s="292">
        <f t="shared" si="0"/>
        <v>0</v>
      </c>
    </row>
    <row r="36" spans="1:9" s="79" customFormat="1" ht="15.75" thickTop="1"/>
  </sheetData>
  <mergeCells count="2">
    <mergeCell ref="C4:E5"/>
    <mergeCell ref="G4:I5"/>
  </mergeCells>
  <phoneticPr fontId="2"/>
  <pageMargins left="0.25" right="0.39" top="0.92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3"/>
  <sheetViews>
    <sheetView zoomScale="80" zoomScaleNormal="80" zoomScaleSheetLayoutView="85" workbookViewId="0">
      <selection activeCell="X37" sqref="X37"/>
    </sheetView>
  </sheetViews>
  <sheetFormatPr defaultColWidth="9" defaultRowHeight="15"/>
  <cols>
    <col min="1" max="1" width="25.625" style="2" customWidth="1"/>
    <col min="2" max="2" width="3.625" style="2" customWidth="1"/>
    <col min="3" max="6" width="9" style="263"/>
    <col min="7" max="7" width="3.625" style="263" customWidth="1"/>
    <col min="8" max="18" width="9" style="263"/>
    <col min="19" max="19" width="10.375" style="263" customWidth="1"/>
    <col min="20" max="16384" width="9" style="2"/>
  </cols>
  <sheetData>
    <row r="1" spans="1:19" ht="26.25">
      <c r="A1" s="1" t="s">
        <v>113</v>
      </c>
      <c r="E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4"/>
    </row>
    <row r="2" spans="1:19" ht="26.25">
      <c r="A2" s="1" t="s">
        <v>218</v>
      </c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</row>
    <row r="3" spans="1:19" ht="26.25">
      <c r="A3" s="1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9" ht="16.5" thickBot="1">
      <c r="A4" s="120" t="s">
        <v>292</v>
      </c>
    </row>
    <row r="5" spans="1:19" ht="26.25" thickTop="1">
      <c r="B5" s="1"/>
      <c r="C5" s="504" t="s">
        <v>181</v>
      </c>
      <c r="D5" s="505"/>
      <c r="E5" s="506" t="s">
        <v>182</v>
      </c>
      <c r="F5" s="507"/>
      <c r="H5" s="525" t="s">
        <v>29</v>
      </c>
      <c r="I5" s="521" t="s">
        <v>39</v>
      </c>
      <c r="J5" s="506" t="s">
        <v>28</v>
      </c>
      <c r="K5" s="508"/>
      <c r="L5" s="505"/>
      <c r="M5" s="521" t="s">
        <v>32</v>
      </c>
      <c r="N5" s="521" t="s">
        <v>33</v>
      </c>
      <c r="O5" s="521" t="s">
        <v>34</v>
      </c>
      <c r="P5" s="521" t="s">
        <v>215</v>
      </c>
      <c r="Q5" s="521" t="s">
        <v>211</v>
      </c>
      <c r="R5" s="521" t="s">
        <v>212</v>
      </c>
      <c r="S5" s="523" t="s">
        <v>213</v>
      </c>
    </row>
    <row r="6" spans="1:19">
      <c r="C6" s="509" t="s">
        <v>237</v>
      </c>
      <c r="D6" s="510"/>
      <c r="E6" s="511" t="s">
        <v>237</v>
      </c>
      <c r="F6" s="512"/>
      <c r="H6" s="526"/>
      <c r="I6" s="522"/>
      <c r="J6" s="295" t="s">
        <v>30</v>
      </c>
      <c r="K6" s="296" t="s">
        <v>65</v>
      </c>
      <c r="L6" s="297" t="s">
        <v>31</v>
      </c>
      <c r="M6" s="522"/>
      <c r="N6" s="522"/>
      <c r="O6" s="522"/>
      <c r="P6" s="522"/>
      <c r="Q6" s="522"/>
      <c r="R6" s="522"/>
      <c r="S6" s="524"/>
    </row>
    <row r="7" spans="1:19">
      <c r="C7" s="298" t="s">
        <v>44</v>
      </c>
      <c r="D7" s="299" t="s">
        <v>45</v>
      </c>
      <c r="E7" s="299" t="s">
        <v>46</v>
      </c>
      <c r="F7" s="300" t="s">
        <v>47</v>
      </c>
      <c r="H7" s="301" t="s">
        <v>244</v>
      </c>
      <c r="I7" s="302" t="s">
        <v>244</v>
      </c>
      <c r="J7" s="302" t="s">
        <v>244</v>
      </c>
      <c r="K7" s="302" t="s">
        <v>244</v>
      </c>
      <c r="L7" s="302" t="s">
        <v>244</v>
      </c>
      <c r="M7" s="302" t="s">
        <v>244</v>
      </c>
      <c r="N7" s="302" t="s">
        <v>244</v>
      </c>
      <c r="O7" s="302" t="s">
        <v>244</v>
      </c>
      <c r="P7" s="302" t="s">
        <v>244</v>
      </c>
      <c r="Q7" s="302" t="s">
        <v>244</v>
      </c>
      <c r="R7" s="302" t="s">
        <v>244</v>
      </c>
      <c r="S7" s="303" t="s">
        <v>244</v>
      </c>
    </row>
    <row r="8" spans="1:19" ht="15.75" thickBot="1">
      <c r="C8" s="304" t="s">
        <v>22</v>
      </c>
      <c r="D8" s="305" t="s">
        <v>23</v>
      </c>
      <c r="E8" s="305" t="s">
        <v>26</v>
      </c>
      <c r="F8" s="306" t="s">
        <v>27</v>
      </c>
      <c r="H8" s="307" t="s">
        <v>35</v>
      </c>
      <c r="I8" s="308" t="s">
        <v>50</v>
      </c>
      <c r="J8" s="308" t="s">
        <v>51</v>
      </c>
      <c r="K8" s="308" t="s">
        <v>52</v>
      </c>
      <c r="L8" s="309" t="s">
        <v>53</v>
      </c>
      <c r="M8" s="308" t="s">
        <v>54</v>
      </c>
      <c r="N8" s="308" t="s">
        <v>55</v>
      </c>
      <c r="O8" s="308" t="s">
        <v>56</v>
      </c>
      <c r="P8" s="308" t="s">
        <v>57</v>
      </c>
      <c r="Q8" s="308" t="s">
        <v>57</v>
      </c>
      <c r="R8" s="308" t="s">
        <v>57</v>
      </c>
      <c r="S8" s="310" t="s">
        <v>58</v>
      </c>
    </row>
    <row r="9" spans="1:19" ht="15.75" thickTop="1">
      <c r="A9" s="3" t="s">
        <v>36</v>
      </c>
      <c r="B9" s="4">
        <v>1</v>
      </c>
      <c r="C9" s="311"/>
      <c r="D9" s="312"/>
      <c r="E9" s="313"/>
      <c r="F9" s="314"/>
      <c r="H9" s="81"/>
      <c r="I9" s="82"/>
      <c r="J9" s="82"/>
      <c r="K9" s="315"/>
      <c r="L9" s="316"/>
      <c r="M9" s="82"/>
      <c r="N9" s="82"/>
      <c r="O9" s="82"/>
      <c r="P9" s="315"/>
      <c r="Q9" s="315"/>
      <c r="R9" s="315"/>
      <c r="S9" s="317"/>
    </row>
    <row r="10" spans="1:19">
      <c r="A10" s="5" t="s">
        <v>43</v>
      </c>
      <c r="B10" s="6">
        <v>2</v>
      </c>
      <c r="C10" s="318"/>
      <c r="D10" s="319"/>
      <c r="E10" s="320"/>
      <c r="F10" s="321"/>
      <c r="H10" s="83"/>
      <c r="I10" s="84"/>
      <c r="J10" s="84"/>
      <c r="K10" s="322"/>
      <c r="L10" s="323"/>
      <c r="M10" s="84"/>
      <c r="N10" s="84"/>
      <c r="O10" s="84"/>
      <c r="P10" s="322"/>
      <c r="Q10" s="322"/>
      <c r="R10" s="322"/>
      <c r="S10" s="324"/>
    </row>
    <row r="11" spans="1:19">
      <c r="A11" s="5" t="s">
        <v>214</v>
      </c>
      <c r="B11" s="6">
        <v>3</v>
      </c>
      <c r="C11" s="465">
        <f>C9-C10</f>
        <v>0</v>
      </c>
      <c r="D11" s="319"/>
      <c r="E11" s="467">
        <f>E9-E10</f>
        <v>0</v>
      </c>
      <c r="F11" s="321"/>
      <c r="H11" s="326"/>
      <c r="I11" s="327"/>
      <c r="J11" s="328"/>
      <c r="K11" s="328"/>
      <c r="L11" s="329"/>
      <c r="M11" s="327"/>
      <c r="N11" s="327"/>
      <c r="O11" s="328"/>
      <c r="P11" s="328"/>
      <c r="Q11" s="328"/>
      <c r="R11" s="328"/>
      <c r="S11" s="330"/>
    </row>
    <row r="12" spans="1:19">
      <c r="A12" s="9" t="s">
        <v>37</v>
      </c>
      <c r="B12" s="10">
        <v>4</v>
      </c>
      <c r="C12" s="331"/>
      <c r="D12" s="332"/>
      <c r="E12" s="333"/>
      <c r="F12" s="325"/>
      <c r="H12" s="334"/>
      <c r="I12" s="328"/>
      <c r="J12" s="329"/>
      <c r="K12" s="328"/>
      <c r="L12" s="329"/>
      <c r="M12" s="328"/>
      <c r="N12" s="328"/>
      <c r="O12" s="329"/>
      <c r="P12" s="328"/>
      <c r="Q12" s="328"/>
      <c r="R12" s="328"/>
      <c r="S12" s="330"/>
    </row>
    <row r="13" spans="1:19" ht="15.75" thickBot="1">
      <c r="A13" s="7" t="s">
        <v>81</v>
      </c>
      <c r="B13" s="8">
        <v>5</v>
      </c>
      <c r="C13" s="335"/>
      <c r="D13" s="336"/>
      <c r="E13" s="472"/>
      <c r="F13" s="471"/>
      <c r="H13" s="337"/>
      <c r="I13" s="336"/>
      <c r="J13" s="466">
        <f>K13+L13</f>
        <v>0</v>
      </c>
      <c r="K13" s="339"/>
      <c r="L13" s="340"/>
      <c r="M13" s="336"/>
      <c r="N13" s="336"/>
      <c r="O13" s="338"/>
      <c r="P13" s="339"/>
      <c r="Q13" s="339"/>
      <c r="R13" s="339"/>
      <c r="S13" s="468">
        <f>SUM(H13:J13,M13:R13)</f>
        <v>0</v>
      </c>
    </row>
    <row r="14" spans="1:19" ht="15.75" thickTop="1">
      <c r="A14" s="49" t="s">
        <v>66</v>
      </c>
      <c r="B14" s="85"/>
    </row>
    <row r="15" spans="1:19">
      <c r="A15" s="50" t="s">
        <v>67</v>
      </c>
      <c r="C15" s="341"/>
      <c r="D15" s="341"/>
      <c r="E15" s="341"/>
    </row>
    <row r="17" spans="1:18">
      <c r="A17" s="50" t="s">
        <v>82</v>
      </c>
    </row>
    <row r="18" spans="1:18" ht="29.25" customHeight="1">
      <c r="A18" s="503" t="s">
        <v>91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</row>
    <row r="21" spans="1:18" ht="16.5" thickBot="1">
      <c r="A21" s="120" t="s">
        <v>183</v>
      </c>
      <c r="B21" s="121"/>
      <c r="C21" s="342"/>
      <c r="D21" s="342"/>
      <c r="E21" s="342"/>
      <c r="F21" s="342"/>
      <c r="G21" s="342"/>
      <c r="H21" s="343" t="s">
        <v>184</v>
      </c>
      <c r="I21" s="342"/>
      <c r="J21" s="342"/>
      <c r="K21" s="342"/>
      <c r="L21" s="342"/>
      <c r="M21" s="342"/>
      <c r="N21" s="342"/>
      <c r="O21" s="342"/>
      <c r="P21" s="342"/>
      <c r="Q21" s="342"/>
      <c r="R21" s="342"/>
    </row>
    <row r="22" spans="1:18" ht="26.25" thickTop="1">
      <c r="A22" s="122"/>
      <c r="B22" s="123"/>
      <c r="C22" s="344" t="s">
        <v>185</v>
      </c>
      <c r="D22" s="345" t="s">
        <v>186</v>
      </c>
      <c r="E22" s="346"/>
      <c r="F22" s="346"/>
      <c r="G22" s="346"/>
      <c r="H22" s="517" t="s">
        <v>188</v>
      </c>
      <c r="I22" s="514" t="s">
        <v>187</v>
      </c>
      <c r="J22" s="515"/>
      <c r="K22" s="516"/>
      <c r="L22" s="519" t="s">
        <v>189</v>
      </c>
      <c r="M22" s="519" t="s">
        <v>190</v>
      </c>
      <c r="N22" s="519" t="s">
        <v>191</v>
      </c>
      <c r="O22" s="521" t="s">
        <v>215</v>
      </c>
      <c r="P22" s="519" t="s">
        <v>192</v>
      </c>
      <c r="Q22" s="521" t="s">
        <v>212</v>
      </c>
      <c r="R22" s="523" t="s">
        <v>213</v>
      </c>
    </row>
    <row r="23" spans="1:18" ht="25.5">
      <c r="A23" s="122"/>
      <c r="B23" s="122"/>
      <c r="C23" s="347" t="s">
        <v>237</v>
      </c>
      <c r="D23" s="300" t="s">
        <v>3</v>
      </c>
      <c r="E23" s="346"/>
      <c r="F23" s="346"/>
      <c r="G23" s="346"/>
      <c r="H23" s="518"/>
      <c r="I23" s="295" t="s">
        <v>30</v>
      </c>
      <c r="J23" s="348" t="s">
        <v>65</v>
      </c>
      <c r="K23" s="349" t="s">
        <v>31</v>
      </c>
      <c r="L23" s="520"/>
      <c r="M23" s="520"/>
      <c r="N23" s="520"/>
      <c r="O23" s="522"/>
      <c r="P23" s="520"/>
      <c r="Q23" s="522"/>
      <c r="R23" s="524"/>
    </row>
    <row r="24" spans="1:18" ht="15.75" thickBot="1">
      <c r="A24" s="122"/>
      <c r="B24" s="122"/>
      <c r="C24" s="350" t="s">
        <v>193</v>
      </c>
      <c r="D24" s="351" t="s">
        <v>139</v>
      </c>
      <c r="E24" s="346"/>
      <c r="F24" s="346"/>
      <c r="G24" s="346"/>
      <c r="H24" s="352" t="s">
        <v>140</v>
      </c>
      <c r="I24" s="353" t="s">
        <v>151</v>
      </c>
      <c r="J24" s="353" t="s">
        <v>152</v>
      </c>
      <c r="K24" s="354" t="s">
        <v>153</v>
      </c>
      <c r="L24" s="353" t="s">
        <v>178</v>
      </c>
      <c r="M24" s="353" t="s">
        <v>179</v>
      </c>
      <c r="N24" s="353" t="s">
        <v>180</v>
      </c>
      <c r="O24" s="353" t="s">
        <v>194</v>
      </c>
      <c r="P24" s="354" t="s">
        <v>195</v>
      </c>
      <c r="Q24" s="354" t="s">
        <v>196</v>
      </c>
      <c r="R24" s="355" t="s">
        <v>197</v>
      </c>
    </row>
    <row r="25" spans="1:18" ht="15.75" thickTop="1">
      <c r="A25" s="124" t="s">
        <v>198</v>
      </c>
      <c r="B25" s="125">
        <v>6</v>
      </c>
      <c r="C25" s="356"/>
      <c r="D25" s="357"/>
      <c r="E25" s="346"/>
      <c r="F25" s="346"/>
      <c r="G25" s="358"/>
      <c r="H25" s="359"/>
      <c r="I25" s="360"/>
      <c r="J25" s="361"/>
      <c r="K25" s="362"/>
      <c r="L25" s="360"/>
      <c r="M25" s="360"/>
      <c r="N25" s="360"/>
      <c r="O25" s="361"/>
      <c r="P25" s="362"/>
      <c r="Q25" s="362"/>
      <c r="R25" s="363"/>
    </row>
    <row r="26" spans="1:18" ht="15.75" thickBot="1">
      <c r="A26" s="126" t="s">
        <v>199</v>
      </c>
      <c r="B26" s="127">
        <v>7</v>
      </c>
      <c r="C26" s="364"/>
      <c r="D26" s="365"/>
      <c r="E26" s="346"/>
      <c r="F26" s="346"/>
      <c r="G26" s="358"/>
      <c r="H26" s="366"/>
      <c r="I26" s="469">
        <f>J26+K26</f>
        <v>0</v>
      </c>
      <c r="J26" s="367"/>
      <c r="K26" s="368"/>
      <c r="L26" s="369"/>
      <c r="M26" s="369"/>
      <c r="N26" s="369"/>
      <c r="O26" s="367"/>
      <c r="P26" s="370"/>
      <c r="Q26" s="370"/>
      <c r="R26" s="470">
        <f>SUM(H26:I26,L26:Q26)</f>
        <v>0</v>
      </c>
    </row>
    <row r="27" spans="1:18" ht="15.75" thickTop="1">
      <c r="A27" s="513" t="s">
        <v>200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</row>
    <row r="28" spans="1:18">
      <c r="A28" s="122"/>
      <c r="B28" s="122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</row>
    <row r="29" spans="1:18" ht="16.5" thickBot="1">
      <c r="A29" s="120" t="s">
        <v>201</v>
      </c>
      <c r="B29" s="121"/>
      <c r="C29" s="342"/>
      <c r="D29" s="342"/>
      <c r="E29" s="342"/>
      <c r="F29" s="342"/>
      <c r="G29" s="342"/>
      <c r="H29" s="343" t="s">
        <v>202</v>
      </c>
      <c r="I29" s="342"/>
      <c r="J29" s="342"/>
      <c r="K29" s="342"/>
      <c r="L29" s="342"/>
      <c r="M29" s="342"/>
      <c r="N29" s="342"/>
      <c r="O29" s="342"/>
      <c r="P29" s="342"/>
      <c r="Q29" s="342"/>
      <c r="R29" s="342"/>
    </row>
    <row r="30" spans="1:18" ht="26.25" thickTop="1">
      <c r="A30" s="122"/>
      <c r="B30" s="123"/>
      <c r="C30" s="344" t="s">
        <v>203</v>
      </c>
      <c r="D30" s="345" t="s">
        <v>204</v>
      </c>
      <c r="E30" s="346"/>
      <c r="F30" s="346"/>
      <c r="G30" s="346"/>
      <c r="H30" s="517" t="s">
        <v>188</v>
      </c>
      <c r="I30" s="514" t="s">
        <v>187</v>
      </c>
      <c r="J30" s="515"/>
      <c r="K30" s="516"/>
      <c r="L30" s="519" t="s">
        <v>189</v>
      </c>
      <c r="M30" s="519" t="s">
        <v>190</v>
      </c>
      <c r="N30" s="519" t="s">
        <v>191</v>
      </c>
      <c r="O30" s="521" t="s">
        <v>215</v>
      </c>
      <c r="P30" s="519" t="s">
        <v>192</v>
      </c>
      <c r="Q30" s="521" t="s">
        <v>212</v>
      </c>
      <c r="R30" s="523" t="s">
        <v>213</v>
      </c>
    </row>
    <row r="31" spans="1:18" ht="26.25">
      <c r="A31" s="122"/>
      <c r="B31" s="122"/>
      <c r="C31" s="371" t="s">
        <v>3</v>
      </c>
      <c r="D31" s="372" t="s">
        <v>237</v>
      </c>
      <c r="E31" s="346"/>
      <c r="F31" s="346"/>
      <c r="G31" s="346"/>
      <c r="H31" s="518"/>
      <c r="I31" s="295" t="s">
        <v>30</v>
      </c>
      <c r="J31" s="348" t="s">
        <v>65</v>
      </c>
      <c r="K31" s="349" t="s">
        <v>31</v>
      </c>
      <c r="L31" s="520"/>
      <c r="M31" s="520"/>
      <c r="N31" s="520"/>
      <c r="O31" s="522"/>
      <c r="P31" s="520"/>
      <c r="Q31" s="522"/>
      <c r="R31" s="524"/>
    </row>
    <row r="32" spans="1:18" ht="15.75" thickBot="1">
      <c r="A32" s="122"/>
      <c r="B32" s="122"/>
      <c r="C32" s="350" t="s">
        <v>193</v>
      </c>
      <c r="D32" s="351" t="s">
        <v>139</v>
      </c>
      <c r="E32" s="346"/>
      <c r="F32" s="346"/>
      <c r="G32" s="346"/>
      <c r="H32" s="352" t="s">
        <v>140</v>
      </c>
      <c r="I32" s="353" t="s">
        <v>151</v>
      </c>
      <c r="J32" s="353" t="s">
        <v>152</v>
      </c>
      <c r="K32" s="354" t="s">
        <v>153</v>
      </c>
      <c r="L32" s="353" t="s">
        <v>178</v>
      </c>
      <c r="M32" s="353" t="s">
        <v>179</v>
      </c>
      <c r="N32" s="353" t="s">
        <v>180</v>
      </c>
      <c r="O32" s="353" t="s">
        <v>194</v>
      </c>
      <c r="P32" s="354" t="s">
        <v>195</v>
      </c>
      <c r="Q32" s="354" t="s">
        <v>196</v>
      </c>
      <c r="R32" s="355" t="s">
        <v>197</v>
      </c>
    </row>
    <row r="33" spans="1:18" ht="15.75" thickTop="1">
      <c r="A33" s="124" t="s">
        <v>205</v>
      </c>
      <c r="B33" s="125">
        <v>8</v>
      </c>
      <c r="C33" s="356"/>
      <c r="D33" s="357"/>
      <c r="E33" s="346"/>
      <c r="F33" s="346"/>
      <c r="G33" s="358"/>
      <c r="H33" s="359"/>
      <c r="I33" s="360"/>
      <c r="J33" s="361"/>
      <c r="K33" s="362"/>
      <c r="L33" s="360"/>
      <c r="M33" s="360"/>
      <c r="N33" s="360"/>
      <c r="O33" s="361"/>
      <c r="P33" s="362"/>
      <c r="Q33" s="362"/>
      <c r="R33" s="363"/>
    </row>
    <row r="34" spans="1:18" ht="15.75" thickBot="1">
      <c r="A34" s="126" t="s">
        <v>206</v>
      </c>
      <c r="B34" s="127">
        <v>9</v>
      </c>
      <c r="C34" s="364"/>
      <c r="D34" s="365"/>
      <c r="E34" s="346"/>
      <c r="F34" s="346"/>
      <c r="G34" s="358"/>
      <c r="H34" s="366"/>
      <c r="I34" s="469">
        <f>J34+K34</f>
        <v>0</v>
      </c>
      <c r="J34" s="367"/>
      <c r="K34" s="368"/>
      <c r="L34" s="369"/>
      <c r="M34" s="369"/>
      <c r="N34" s="369"/>
      <c r="O34" s="367"/>
      <c r="P34" s="370"/>
      <c r="Q34" s="370"/>
      <c r="R34" s="470">
        <f>SUM(H34:I34,L34:Q34)</f>
        <v>0</v>
      </c>
    </row>
    <row r="35" spans="1:18" ht="15.75" thickTop="1">
      <c r="A35" s="513" t="s">
        <v>207</v>
      </c>
      <c r="B35" s="513"/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  <c r="R35" s="513"/>
    </row>
    <row r="36" spans="1:18">
      <c r="A36" s="128"/>
      <c r="B36" s="129"/>
      <c r="C36" s="373"/>
      <c r="D36" s="373"/>
      <c r="E36" s="346"/>
      <c r="F36" s="346"/>
      <c r="G36" s="358"/>
      <c r="H36" s="374"/>
      <c r="I36" s="373"/>
      <c r="J36" s="375"/>
      <c r="K36" s="375"/>
      <c r="L36" s="374"/>
      <c r="M36" s="374"/>
      <c r="N36" s="374"/>
      <c r="O36" s="375"/>
      <c r="P36" s="375"/>
      <c r="Q36" s="375"/>
      <c r="R36" s="375"/>
    </row>
    <row r="37" spans="1:18" ht="16.5" thickBot="1">
      <c r="A37" s="120" t="s">
        <v>208</v>
      </c>
      <c r="B37" s="120"/>
      <c r="C37" s="343"/>
      <c r="D37" s="343"/>
      <c r="E37" s="343"/>
      <c r="F37" s="343"/>
      <c r="G37" s="343"/>
      <c r="H37" s="343" t="s">
        <v>209</v>
      </c>
      <c r="I37" s="343"/>
      <c r="J37" s="343"/>
      <c r="K37" s="343"/>
      <c r="L37" s="343"/>
      <c r="M37" s="343"/>
      <c r="N37" s="343"/>
      <c r="O37" s="343"/>
      <c r="P37" s="343"/>
      <c r="Q37" s="343"/>
      <c r="R37" s="343"/>
    </row>
    <row r="38" spans="1:18" ht="26.25" thickTop="1">
      <c r="A38" s="122"/>
      <c r="B38" s="123"/>
      <c r="C38" s="376" t="s">
        <v>185</v>
      </c>
      <c r="D38" s="377"/>
      <c r="E38" s="346"/>
      <c r="F38" s="346"/>
      <c r="G38" s="346"/>
      <c r="H38" s="517" t="s">
        <v>188</v>
      </c>
      <c r="I38" s="514" t="s">
        <v>187</v>
      </c>
      <c r="J38" s="515"/>
      <c r="K38" s="516"/>
      <c r="L38" s="519" t="s">
        <v>189</v>
      </c>
      <c r="M38" s="519" t="s">
        <v>190</v>
      </c>
      <c r="N38" s="519" t="s">
        <v>191</v>
      </c>
      <c r="O38" s="521" t="s">
        <v>215</v>
      </c>
      <c r="P38" s="519" t="s">
        <v>192</v>
      </c>
      <c r="Q38" s="521" t="s">
        <v>212</v>
      </c>
      <c r="R38" s="523" t="s">
        <v>213</v>
      </c>
    </row>
    <row r="39" spans="1:18" ht="26.25">
      <c r="A39" s="122"/>
      <c r="B39" s="122"/>
      <c r="C39" s="378" t="s">
        <v>237</v>
      </c>
      <c r="D39" s="379"/>
      <c r="E39" s="346"/>
      <c r="F39" s="346"/>
      <c r="G39" s="346"/>
      <c r="H39" s="518"/>
      <c r="I39" s="295" t="s">
        <v>30</v>
      </c>
      <c r="J39" s="348" t="s">
        <v>65</v>
      </c>
      <c r="K39" s="349" t="s">
        <v>31</v>
      </c>
      <c r="L39" s="520"/>
      <c r="M39" s="520"/>
      <c r="N39" s="520"/>
      <c r="O39" s="522"/>
      <c r="P39" s="520"/>
      <c r="Q39" s="522"/>
      <c r="R39" s="524"/>
    </row>
    <row r="40" spans="1:18" ht="15.75" thickBot="1">
      <c r="A40" s="122"/>
      <c r="B40" s="122"/>
      <c r="C40" s="380" t="s">
        <v>193</v>
      </c>
      <c r="D40" s="379"/>
      <c r="E40" s="346"/>
      <c r="F40" s="346"/>
      <c r="G40" s="346"/>
      <c r="H40" s="352" t="s">
        <v>139</v>
      </c>
      <c r="I40" s="353" t="s">
        <v>140</v>
      </c>
      <c r="J40" s="353" t="s">
        <v>151</v>
      </c>
      <c r="K40" s="354" t="s">
        <v>152</v>
      </c>
      <c r="L40" s="353" t="s">
        <v>153</v>
      </c>
      <c r="M40" s="353" t="s">
        <v>178</v>
      </c>
      <c r="N40" s="353" t="s">
        <v>179</v>
      </c>
      <c r="O40" s="353" t="s">
        <v>180</v>
      </c>
      <c r="P40" s="354" t="s">
        <v>194</v>
      </c>
      <c r="Q40" s="354" t="s">
        <v>195</v>
      </c>
      <c r="R40" s="355" t="s">
        <v>196</v>
      </c>
    </row>
    <row r="41" spans="1:18" ht="15.75" thickTop="1">
      <c r="A41" s="124" t="s">
        <v>217</v>
      </c>
      <c r="B41" s="125">
        <v>10</v>
      </c>
      <c r="C41" s="381"/>
      <c r="D41" s="382"/>
      <c r="E41" s="346"/>
      <c r="F41" s="346"/>
      <c r="G41" s="358"/>
      <c r="H41" s="359"/>
      <c r="I41" s="360"/>
      <c r="J41" s="361"/>
      <c r="K41" s="362"/>
      <c r="L41" s="360"/>
      <c r="M41" s="360"/>
      <c r="N41" s="360"/>
      <c r="O41" s="361"/>
      <c r="P41" s="362"/>
      <c r="Q41" s="362"/>
      <c r="R41" s="363"/>
    </row>
    <row r="42" spans="1:18" ht="15.75" thickBot="1">
      <c r="A42" s="126" t="s">
        <v>216</v>
      </c>
      <c r="B42" s="127">
        <v>11</v>
      </c>
      <c r="C42" s="383"/>
      <c r="D42" s="382"/>
      <c r="E42" s="346"/>
      <c r="F42" s="346"/>
      <c r="G42" s="358"/>
      <c r="H42" s="366"/>
      <c r="I42" s="469">
        <f>J42+K42</f>
        <v>0</v>
      </c>
      <c r="J42" s="367"/>
      <c r="K42" s="368"/>
      <c r="L42" s="369"/>
      <c r="M42" s="369"/>
      <c r="N42" s="369"/>
      <c r="O42" s="367"/>
      <c r="P42" s="370"/>
      <c r="Q42" s="370"/>
      <c r="R42" s="470">
        <f>SUM(H42:I42,L42:Q42)</f>
        <v>0</v>
      </c>
    </row>
    <row r="43" spans="1:18" ht="15.75" thickTop="1">
      <c r="A43" s="513" t="s">
        <v>210</v>
      </c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</row>
  </sheetData>
  <mergeCells count="45">
    <mergeCell ref="R22:R23"/>
    <mergeCell ref="H30:H31"/>
    <mergeCell ref="L30:L31"/>
    <mergeCell ref="M30:M31"/>
    <mergeCell ref="N30:N31"/>
    <mergeCell ref="O30:O31"/>
    <mergeCell ref="P30:P31"/>
    <mergeCell ref="Q30:Q31"/>
    <mergeCell ref="R30:R31"/>
    <mergeCell ref="I22:K22"/>
    <mergeCell ref="A27:R27"/>
    <mergeCell ref="I30:K30"/>
    <mergeCell ref="Q5:Q6"/>
    <mergeCell ref="R5:R6"/>
    <mergeCell ref="S5:S6"/>
    <mergeCell ref="H22:H23"/>
    <mergeCell ref="L22:L23"/>
    <mergeCell ref="M22:M23"/>
    <mergeCell ref="N22:N23"/>
    <mergeCell ref="O22:O23"/>
    <mergeCell ref="P22:P23"/>
    <mergeCell ref="Q22:Q23"/>
    <mergeCell ref="H5:H6"/>
    <mergeCell ref="I5:I6"/>
    <mergeCell ref="M5:M6"/>
    <mergeCell ref="N5:N6"/>
    <mergeCell ref="O5:O6"/>
    <mergeCell ref="P5:P6"/>
    <mergeCell ref="A35:R35"/>
    <mergeCell ref="I38:K38"/>
    <mergeCell ref="A43:R43"/>
    <mergeCell ref="H38:H39"/>
    <mergeCell ref="L38:L39"/>
    <mergeCell ref="M38:M39"/>
    <mergeCell ref="N38:N39"/>
    <mergeCell ref="Q38:Q39"/>
    <mergeCell ref="R38:R39"/>
    <mergeCell ref="O38:O39"/>
    <mergeCell ref="P38:P39"/>
    <mergeCell ref="A18:P18"/>
    <mergeCell ref="C5:D5"/>
    <mergeCell ref="E5:F5"/>
    <mergeCell ref="J5:L5"/>
    <mergeCell ref="C6:D6"/>
    <mergeCell ref="E6:F6"/>
  </mergeCells>
  <phoneticPr fontId="2"/>
  <pageMargins left="0.35" right="0.2" top="1" bottom="1" header="0.51200000000000001" footer="0.51200000000000001"/>
  <pageSetup paperSize="9"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0000000}">
          <x14:formula1>
            <xm:f>Units!$B$4:$B$8</xm:f>
          </x14:formula1>
          <xm:sqref>H7:S7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workbookViewId="0">
      <selection activeCell="B12" sqref="B12"/>
    </sheetView>
  </sheetViews>
  <sheetFormatPr defaultColWidth="9" defaultRowHeight="15"/>
  <cols>
    <col min="1" max="1" width="24.125" style="69" customWidth="1"/>
    <col min="2" max="2" width="9" style="69"/>
    <col min="3" max="3" width="9" style="144"/>
    <col min="4" max="7" width="9" style="69"/>
    <col min="8" max="8" width="10.875" style="69" bestFit="1" customWidth="1"/>
    <col min="9" max="16384" width="9" style="69"/>
  </cols>
  <sheetData>
    <row r="1" spans="1:7" ht="25.5">
      <c r="A1" s="146" t="s">
        <v>238</v>
      </c>
    </row>
    <row r="3" spans="1:7">
      <c r="A3" s="147" t="s">
        <v>239</v>
      </c>
    </row>
    <row r="4" spans="1:7">
      <c r="B4" s="69" t="s">
        <v>240</v>
      </c>
      <c r="D4" s="69" t="s">
        <v>241</v>
      </c>
      <c r="E4" s="69" t="s">
        <v>242</v>
      </c>
      <c r="F4" s="69" t="s">
        <v>243</v>
      </c>
      <c r="G4" s="69" t="s">
        <v>244</v>
      </c>
    </row>
    <row r="5" spans="1:7">
      <c r="A5" s="69" t="s">
        <v>245</v>
      </c>
      <c r="B5" s="69" t="s">
        <v>241</v>
      </c>
      <c r="C5" s="144" t="s">
        <v>246</v>
      </c>
      <c r="D5" s="69">
        <v>1</v>
      </c>
      <c r="E5" s="69">
        <f>1000*158.987/1000</f>
        <v>158.98699999999999</v>
      </c>
      <c r="F5" s="69">
        <f>1000*158.987/1000</f>
        <v>158.98699999999999</v>
      </c>
      <c r="G5" s="69">
        <f>(1000/7.37)/1000</f>
        <v>0.13568521031207598</v>
      </c>
    </row>
    <row r="6" spans="1:7">
      <c r="A6" s="69" t="s">
        <v>247</v>
      </c>
      <c r="B6" s="69" t="s">
        <v>242</v>
      </c>
      <c r="C6" s="144" t="s">
        <v>246</v>
      </c>
      <c r="D6" s="69">
        <f>(1000000/158.987)/1000</f>
        <v>6.2898224383125658</v>
      </c>
      <c r="E6" s="69">
        <v>1</v>
      </c>
      <c r="F6" s="69">
        <v>1</v>
      </c>
      <c r="G6" s="69">
        <f>1000000/1172/1000</f>
        <v>0.85324232081911255</v>
      </c>
    </row>
    <row r="7" spans="1:7" ht="18">
      <c r="A7" s="69" t="s">
        <v>248</v>
      </c>
      <c r="B7" s="69" t="s">
        <v>249</v>
      </c>
      <c r="C7" s="144" t="s">
        <v>246</v>
      </c>
      <c r="D7" s="69">
        <f>(1000000/158.987)/1000</f>
        <v>6.2898224383125658</v>
      </c>
      <c r="E7" s="69">
        <v>1</v>
      </c>
      <c r="F7" s="69">
        <v>1</v>
      </c>
      <c r="G7" s="69">
        <f>G6</f>
        <v>0.85324232081911255</v>
      </c>
    </row>
    <row r="8" spans="1:7">
      <c r="A8" s="69" t="s">
        <v>250</v>
      </c>
      <c r="B8" s="69" t="s">
        <v>244</v>
      </c>
      <c r="C8" s="144" t="s">
        <v>246</v>
      </c>
      <c r="D8" s="69">
        <f>1*7.37</f>
        <v>7.37</v>
      </c>
      <c r="E8" s="69">
        <f>(1000*1172)/1000000</f>
        <v>1.1719999999999999</v>
      </c>
      <c r="F8" s="69">
        <f>(1000*1172)/1000000</f>
        <v>1.1719999999999999</v>
      </c>
      <c r="G8" s="69">
        <v>1</v>
      </c>
    </row>
    <row r="10" spans="1:7">
      <c r="B10" s="69" t="s">
        <v>240</v>
      </c>
    </row>
    <row r="11" spans="1:7">
      <c r="A11" s="69" t="s">
        <v>276</v>
      </c>
      <c r="B11" s="69" t="s">
        <v>280</v>
      </c>
    </row>
    <row r="12" spans="1:7">
      <c r="A12" s="69" t="s">
        <v>277</v>
      </c>
      <c r="B12" s="69" t="s">
        <v>281</v>
      </c>
    </row>
    <row r="13" spans="1:7">
      <c r="A13" s="69" t="s">
        <v>278</v>
      </c>
      <c r="B13" s="69" t="s">
        <v>282</v>
      </c>
    </row>
    <row r="14" spans="1:7">
      <c r="A14" s="69" t="s">
        <v>279</v>
      </c>
      <c r="B14" s="69" t="s">
        <v>283</v>
      </c>
    </row>
    <row r="18" spans="1:9">
      <c r="A18" s="147" t="s">
        <v>251</v>
      </c>
    </row>
    <row r="19" spans="1:9">
      <c r="B19" s="69" t="s">
        <v>252</v>
      </c>
      <c r="D19" s="69" t="s">
        <v>137</v>
      </c>
      <c r="E19" s="69" t="s">
        <v>253</v>
      </c>
      <c r="F19" s="69" t="s">
        <v>254</v>
      </c>
      <c r="G19" s="69" t="s">
        <v>255</v>
      </c>
      <c r="H19" s="69" t="s">
        <v>256</v>
      </c>
      <c r="I19" s="69" t="s">
        <v>257</v>
      </c>
    </row>
    <row r="20" spans="1:9">
      <c r="A20" s="69" t="s">
        <v>258</v>
      </c>
      <c r="B20" s="69" t="s">
        <v>137</v>
      </c>
      <c r="C20" s="144" t="s">
        <v>246</v>
      </c>
      <c r="D20" s="69">
        <v>1</v>
      </c>
      <c r="E20" s="69">
        <f>1/D21</f>
        <v>0.27777777777777779</v>
      </c>
      <c r="F20" s="148">
        <v>238.846</v>
      </c>
      <c r="G20" s="69">
        <v>25.825800000000001</v>
      </c>
      <c r="H20" s="69">
        <f>23.8846/1000</f>
        <v>2.3884599999999999E-2</v>
      </c>
      <c r="I20" s="69">
        <v>947.81700000000001</v>
      </c>
    </row>
    <row r="21" spans="1:9">
      <c r="A21" s="69" t="s">
        <v>259</v>
      </c>
      <c r="B21" s="69" t="s">
        <v>253</v>
      </c>
      <c r="C21" s="144" t="s">
        <v>246</v>
      </c>
      <c r="D21" s="69">
        <v>3.6</v>
      </c>
      <c r="E21" s="69">
        <v>1</v>
      </c>
      <c r="F21" s="69">
        <v>859.846</v>
      </c>
      <c r="G21" s="69">
        <v>92.972899999999996</v>
      </c>
      <c r="H21" s="69">
        <f>85.9845/1000</f>
        <v>8.5984499999999991E-2</v>
      </c>
      <c r="I21" s="69">
        <v>3412.14</v>
      </c>
    </row>
    <row r="22" spans="1:9">
      <c r="A22" s="69" t="s">
        <v>260</v>
      </c>
      <c r="B22" s="69" t="s">
        <v>254</v>
      </c>
      <c r="C22" s="144" t="s">
        <v>246</v>
      </c>
      <c r="D22" s="69">
        <f>1/F20</f>
        <v>4.186798187953744E-3</v>
      </c>
      <c r="E22" s="69">
        <f>1/F21</f>
        <v>1.1629989556269378E-3</v>
      </c>
      <c r="F22" s="69">
        <v>1</v>
      </c>
      <c r="G22" s="69">
        <f>1/G21</f>
        <v>1.0755822395558275E-2</v>
      </c>
      <c r="H22" s="69">
        <f>1/F24</f>
        <v>1E-4</v>
      </c>
      <c r="I22" s="69">
        <v>3.9676100000000001</v>
      </c>
    </row>
    <row r="23" spans="1:9">
      <c r="A23" s="69" t="s">
        <v>261</v>
      </c>
      <c r="B23" s="69" t="s">
        <v>255</v>
      </c>
      <c r="C23" s="144" t="s">
        <v>246</v>
      </c>
      <c r="D23" s="69">
        <f>1/G20</f>
        <v>3.8720968953527092E-2</v>
      </c>
      <c r="E23" s="69">
        <v>1.0755799999999999E-2</v>
      </c>
      <c r="F23" s="69">
        <v>9.2483400000000007</v>
      </c>
      <c r="G23" s="69">
        <v>1</v>
      </c>
      <c r="H23" s="69">
        <v>0.92483400000000004</v>
      </c>
      <c r="I23" s="69">
        <v>36.700400000000002</v>
      </c>
    </row>
    <row r="24" spans="1:9">
      <c r="A24" s="69" t="s">
        <v>262</v>
      </c>
      <c r="B24" s="69" t="s">
        <v>256</v>
      </c>
      <c r="C24" s="144" t="s">
        <v>246</v>
      </c>
      <c r="D24" s="69">
        <f>1/H20</f>
        <v>41.867981879537446</v>
      </c>
      <c r="E24" s="69">
        <v>11.63</v>
      </c>
      <c r="F24" s="69">
        <v>10000</v>
      </c>
      <c r="G24" s="69">
        <v>1.0812700000000001E-3</v>
      </c>
      <c r="H24" s="69">
        <v>1</v>
      </c>
      <c r="I24" s="69">
        <v>39683.199999999997</v>
      </c>
    </row>
    <row r="25" spans="1:9">
      <c r="A25" s="69" t="s">
        <v>263</v>
      </c>
      <c r="B25" s="69" t="s">
        <v>257</v>
      </c>
      <c r="C25" s="144" t="s">
        <v>246</v>
      </c>
      <c r="D25" s="69">
        <f>1/I20</f>
        <v>1.055055986545926E-3</v>
      </c>
      <c r="E25" s="69">
        <v>2.93071E-4</v>
      </c>
      <c r="F25" s="69">
        <v>251996</v>
      </c>
      <c r="G25" s="69">
        <v>2.72477E-2</v>
      </c>
      <c r="H25" s="69">
        <v>2.5199599999999998E-5</v>
      </c>
      <c r="I25" s="69">
        <v>1</v>
      </c>
    </row>
    <row r="28" spans="1:9">
      <c r="A28" s="147" t="s">
        <v>264</v>
      </c>
    </row>
    <row r="30" spans="1:9">
      <c r="A30" s="69" t="s">
        <v>265</v>
      </c>
    </row>
    <row r="31" spans="1:9">
      <c r="A31" s="69" t="s">
        <v>266</v>
      </c>
    </row>
    <row r="32" spans="1:9">
      <c r="A32" s="69" t="s">
        <v>267</v>
      </c>
    </row>
    <row r="33" spans="1:1">
      <c r="A33" s="69" t="s">
        <v>268</v>
      </c>
    </row>
    <row r="34" spans="1:1">
      <c r="A34" s="69" t="s">
        <v>269</v>
      </c>
    </row>
    <row r="35" spans="1:1">
      <c r="A35" s="69" t="s">
        <v>270</v>
      </c>
    </row>
    <row r="36" spans="1:1">
      <c r="A36" s="69" t="s">
        <v>271</v>
      </c>
    </row>
    <row r="38" spans="1:1">
      <c r="A38" s="147" t="s">
        <v>272</v>
      </c>
    </row>
    <row r="40" spans="1:1">
      <c r="A40" s="69" t="s">
        <v>273</v>
      </c>
    </row>
    <row r="41" spans="1:1">
      <c r="A41" s="69" t="s">
        <v>274</v>
      </c>
    </row>
    <row r="42" spans="1:1">
      <c r="A42" s="69" t="s">
        <v>275</v>
      </c>
    </row>
  </sheetData>
  <sheetProtection password="F9F9" sheet="1" objects="1" scenarios="1"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zoomScale="85" workbookViewId="0">
      <selection activeCell="G38" sqref="G38"/>
    </sheetView>
  </sheetViews>
  <sheetFormatPr defaultColWidth="9" defaultRowHeight="13.5"/>
  <cols>
    <col min="1" max="2" width="9" style="87"/>
    <col min="3" max="5" width="17.375" style="88" customWidth="1"/>
    <col min="6" max="6" width="8.25" style="88" customWidth="1"/>
    <col min="7" max="9" width="17.375" style="88" customWidth="1"/>
    <col min="10" max="10" width="30.125" style="87" bestFit="1" customWidth="1"/>
    <col min="11" max="16384" width="9" style="87"/>
  </cols>
  <sheetData>
    <row r="1" spans="1:10" ht="25.5">
      <c r="A1" s="86" t="s">
        <v>113</v>
      </c>
    </row>
    <row r="2" spans="1:10" ht="25.5">
      <c r="A2" s="89" t="s">
        <v>95</v>
      </c>
    </row>
    <row r="4" spans="1:10">
      <c r="A4" s="90" t="s">
        <v>93</v>
      </c>
    </row>
    <row r="5" spans="1:10" ht="14.25" thickBot="1"/>
    <row r="6" spans="1:10">
      <c r="B6" s="533" t="s">
        <v>96</v>
      </c>
      <c r="C6" s="530" t="s">
        <v>97</v>
      </c>
      <c r="D6" s="531"/>
      <c r="E6" s="532"/>
      <c r="G6" s="527" t="s">
        <v>98</v>
      </c>
      <c r="H6" s="528"/>
      <c r="I6" s="529"/>
      <c r="J6" s="91" t="s">
        <v>99</v>
      </c>
    </row>
    <row r="7" spans="1:10" ht="14.25" thickBot="1">
      <c r="B7" s="534"/>
      <c r="C7" s="92" t="s">
        <v>100</v>
      </c>
      <c r="D7" s="93" t="s">
        <v>101</v>
      </c>
      <c r="E7" s="94" t="s">
        <v>102</v>
      </c>
      <c r="G7" s="95" t="s">
        <v>100</v>
      </c>
      <c r="H7" s="93" t="s">
        <v>101</v>
      </c>
      <c r="I7" s="94" t="s">
        <v>102</v>
      </c>
      <c r="J7" s="96"/>
    </row>
    <row r="8" spans="1:10" ht="14.25" thickTop="1">
      <c r="B8" s="97">
        <v>1</v>
      </c>
      <c r="C8" s="98" t="s">
        <v>103</v>
      </c>
      <c r="D8" s="99" t="s">
        <v>94</v>
      </c>
      <c r="E8" s="100" t="s">
        <v>104</v>
      </c>
      <c r="F8" s="88" t="s">
        <v>105</v>
      </c>
      <c r="G8" s="101" t="s">
        <v>106</v>
      </c>
      <c r="H8" s="99">
        <v>1</v>
      </c>
      <c r="I8" s="100" t="s">
        <v>107</v>
      </c>
      <c r="J8" s="102" t="s">
        <v>29</v>
      </c>
    </row>
    <row r="9" spans="1:10" ht="14.25" thickBot="1">
      <c r="B9" s="103">
        <v>2</v>
      </c>
      <c r="C9" s="104" t="s">
        <v>103</v>
      </c>
      <c r="D9" s="105">
        <v>2</v>
      </c>
      <c r="E9" s="106" t="s">
        <v>108</v>
      </c>
      <c r="F9" s="88" t="s">
        <v>105</v>
      </c>
      <c r="G9" s="107" t="s">
        <v>109</v>
      </c>
      <c r="H9" s="105">
        <v>3</v>
      </c>
      <c r="I9" s="106" t="s">
        <v>110</v>
      </c>
      <c r="J9" s="108" t="s">
        <v>111</v>
      </c>
    </row>
    <row r="15" spans="1:10">
      <c r="A15" s="90"/>
    </row>
  </sheetData>
  <mergeCells count="3">
    <mergeCell ref="G6:I6"/>
    <mergeCell ref="C6:E6"/>
    <mergeCell ref="B6:B7"/>
  </mergeCells>
  <phoneticPr fontId="2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</vt:lpstr>
      <vt:lpstr>Primary supply</vt:lpstr>
      <vt:lpstr>Imports</vt:lpstr>
      <vt:lpstr>Exports</vt:lpstr>
      <vt:lpstr>Transformation</vt:lpstr>
      <vt:lpstr>Final consumption</vt:lpstr>
      <vt:lpstr>Gas Processing</vt:lpstr>
      <vt:lpstr>Units</vt:lpstr>
      <vt:lpstr>correspondence table</vt:lpstr>
      <vt:lpstr>'Final consumption'!Print_Area</vt:lpstr>
      <vt:lpstr>'Gas Processing'!Print_Area</vt:lpstr>
      <vt:lpstr>'Primary supply'!Print_Area</vt:lpstr>
      <vt:lpstr>Transformation!Print_Area</vt:lpstr>
    </vt:vector>
  </TitlesOfParts>
  <Company>EDMC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繁</dc:creator>
  <cp:lastModifiedBy>Matthew DUMLAO</cp:lastModifiedBy>
  <cp:lastPrinted>2005-09-08T02:38:51Z</cp:lastPrinted>
  <dcterms:created xsi:type="dcterms:W3CDTF">2004-06-02T08:22:47Z</dcterms:created>
  <dcterms:modified xsi:type="dcterms:W3CDTF">2026-05-21T03:29:28Z</dcterms:modified>
</cp:coreProperties>
</file>