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X:\ESTO only\ESTO\Annual\data\2024\Questionnaires\Questionnaires - APERC revisions\"/>
    </mc:Choice>
  </mc:AlternateContent>
  <xr:revisionPtr revIDLastSave="0" documentId="13_ncr:1_{85A7F073-C02B-4723-B0A4-66AD84C597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ver" sheetId="7" r:id="rId1"/>
    <sheet name="Production" sheetId="1" r:id="rId2"/>
    <sheet name="Autoproducer" sheetId="3" r:id="rId3"/>
    <sheet name="Fuel input" sheetId="5" r:id="rId4"/>
    <sheet name="Supply to demand" sheetId="6" r:id="rId5"/>
    <sheet name="Import" sheetId="12" r:id="rId6"/>
    <sheet name="Export" sheetId="11" r:id="rId7"/>
    <sheet name="Capacity" sheetId="4" r:id="rId8"/>
    <sheet name="Electricity Storage" sheetId="13" r:id="rId9"/>
    <sheet name="correspondence table" sheetId="8" state="hidden" r:id="rId10"/>
    <sheet name="Units" sheetId="9" state="hidden" r:id="rId11"/>
  </sheets>
  <definedNames>
    <definedName name="_xlnm.Print_Area" localSheetId="4">'Supply to demand'!$B$7:$E$62</definedName>
    <definedName name="_xlnm.Print_Titles" localSheetId="4">'Supply to demand'!$A:$A,'Supply to demand'!$3:$4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" l="1"/>
  <c r="R9" i="1"/>
  <c r="G19" i="1"/>
  <c r="G9" i="1"/>
  <c r="C15" i="6"/>
  <c r="C14" i="6"/>
  <c r="B21" i="13"/>
  <c r="B22" i="13" s="1"/>
  <c r="B23" i="13" s="1"/>
  <c r="B24" i="13" s="1"/>
  <c r="B20" i="13"/>
  <c r="F19" i="13"/>
  <c r="F24" i="13" s="1"/>
  <c r="G19" i="13"/>
  <c r="G24" i="13" s="1"/>
  <c r="E19" i="13"/>
  <c r="E24" i="13" s="1"/>
  <c r="D19" i="13"/>
  <c r="D24" i="13" s="1"/>
  <c r="C19" i="13"/>
  <c r="C24" i="13" s="1"/>
  <c r="F8" i="13"/>
  <c r="F13" i="13" s="1"/>
  <c r="E8" i="13"/>
  <c r="E13" i="13" s="1"/>
  <c r="D8" i="13"/>
  <c r="D13" i="13" s="1"/>
  <c r="C8" i="13"/>
  <c r="C13" i="13" s="1"/>
  <c r="B11" i="13"/>
  <c r="B10" i="13"/>
  <c r="B9" i="13"/>
  <c r="I57" i="5"/>
  <c r="H57" i="5"/>
  <c r="G57" i="5"/>
  <c r="F57" i="5"/>
  <c r="E57" i="5"/>
  <c r="I56" i="5"/>
  <c r="H56" i="5"/>
  <c r="G56" i="5"/>
  <c r="F56" i="5"/>
  <c r="E56" i="5"/>
  <c r="I55" i="5"/>
  <c r="H55" i="5"/>
  <c r="G55" i="5"/>
  <c r="F55" i="5"/>
  <c r="E55" i="5"/>
  <c r="I54" i="5"/>
  <c r="H54" i="5"/>
  <c r="G54" i="5"/>
  <c r="F54" i="5"/>
  <c r="E54" i="5"/>
  <c r="D57" i="5"/>
  <c r="I51" i="5"/>
  <c r="H51" i="5"/>
  <c r="G51" i="5"/>
  <c r="F51" i="5"/>
  <c r="E51" i="5"/>
  <c r="D51" i="5"/>
  <c r="D56" i="5" s="1"/>
  <c r="D55" i="5"/>
  <c r="D54" i="5"/>
  <c r="I24" i="5"/>
  <c r="H24" i="5"/>
  <c r="G24" i="5"/>
  <c r="F24" i="5"/>
  <c r="E24" i="5"/>
  <c r="D24" i="5"/>
  <c r="B12" i="13" l="1"/>
  <c r="B13" i="13" s="1"/>
  <c r="E18" i="6"/>
  <c r="D18" i="6"/>
  <c r="R8" i="1"/>
  <c r="R11" i="1"/>
  <c r="R15" i="1"/>
  <c r="R14" i="1" s="1"/>
  <c r="R16" i="1"/>
  <c r="R18" i="1"/>
  <c r="R21" i="1"/>
  <c r="R25" i="1"/>
  <c r="R24" i="1" s="1"/>
  <c r="R26" i="1"/>
  <c r="G8" i="1"/>
  <c r="G11" i="1"/>
  <c r="G15" i="1"/>
  <c r="G14" i="1" s="1"/>
  <c r="G16" i="1"/>
  <c r="G18" i="1"/>
  <c r="G21" i="1"/>
  <c r="G25" i="1"/>
  <c r="G24" i="1" s="1"/>
  <c r="G26" i="1"/>
  <c r="O55" i="1"/>
  <c r="P55" i="1"/>
  <c r="O58" i="1"/>
  <c r="P58" i="1"/>
  <c r="O62" i="1"/>
  <c r="P62" i="1"/>
  <c r="O63" i="1"/>
  <c r="O61" i="1" s="1"/>
  <c r="P63" i="1"/>
  <c r="O65" i="1"/>
  <c r="P65" i="1"/>
  <c r="O34" i="1"/>
  <c r="P34" i="1"/>
  <c r="O37" i="1"/>
  <c r="P37" i="1"/>
  <c r="O41" i="1"/>
  <c r="P41" i="1"/>
  <c r="O42" i="1"/>
  <c r="P42" i="1"/>
  <c r="O44" i="1"/>
  <c r="P44" i="1"/>
  <c r="O8" i="1"/>
  <c r="P8" i="1"/>
  <c r="O11" i="1"/>
  <c r="P11" i="1"/>
  <c r="O15" i="1"/>
  <c r="P15" i="1"/>
  <c r="O16" i="1"/>
  <c r="P16" i="1"/>
  <c r="O18" i="1"/>
  <c r="P18" i="1"/>
  <c r="O21" i="1"/>
  <c r="P21" i="1"/>
  <c r="O25" i="1"/>
  <c r="P25" i="1"/>
  <c r="O26" i="1"/>
  <c r="P26" i="1"/>
  <c r="F37" i="12"/>
  <c r="E37" i="12"/>
  <c r="D37" i="12"/>
  <c r="F33" i="12"/>
  <c r="E33" i="12"/>
  <c r="D33" i="12"/>
  <c r="F11" i="12"/>
  <c r="E11" i="12"/>
  <c r="D11" i="12"/>
  <c r="D263" i="12" s="1"/>
  <c r="F37" i="11"/>
  <c r="E37" i="11"/>
  <c r="E263" i="11" s="1"/>
  <c r="D37" i="11"/>
  <c r="E33" i="11"/>
  <c r="E11" i="11"/>
  <c r="D33" i="11"/>
  <c r="F33" i="11"/>
  <c r="P40" i="1" l="1"/>
  <c r="P61" i="1"/>
  <c r="P24" i="1"/>
  <c r="O14" i="1"/>
  <c r="P14" i="1"/>
  <c r="O40" i="1"/>
  <c r="O24" i="1"/>
  <c r="E263" i="12"/>
  <c r="F263" i="12"/>
  <c r="F11" i="11"/>
  <c r="F263" i="11" s="1"/>
  <c r="D11" i="11"/>
  <c r="D263" i="11" s="1"/>
  <c r="I45" i="5"/>
  <c r="H45" i="5"/>
  <c r="G45" i="5"/>
  <c r="F45" i="5"/>
  <c r="E45" i="5"/>
  <c r="D45" i="5"/>
  <c r="H49" i="5"/>
  <c r="H28" i="5"/>
  <c r="I28" i="5"/>
  <c r="D36" i="3"/>
  <c r="D32" i="3"/>
  <c r="D18" i="3"/>
  <c r="D8" i="3"/>
  <c r="D7" i="3" l="1"/>
  <c r="I49" i="5"/>
  <c r="D8" i="1"/>
  <c r="D26" i="5" s="1"/>
  <c r="D55" i="1"/>
  <c r="H27" i="5" s="1"/>
  <c r="D34" i="1"/>
  <c r="F27" i="5" s="1"/>
  <c r="E57" i="6"/>
  <c r="D57" i="6"/>
  <c r="E36" i="6"/>
  <c r="D36" i="6"/>
  <c r="E23" i="6"/>
  <c r="E22" i="6" s="1"/>
  <c r="D23" i="6"/>
  <c r="D22" i="6" s="1"/>
  <c r="T67" i="1"/>
  <c r="T66" i="1"/>
  <c r="S65" i="1"/>
  <c r="Q65" i="1"/>
  <c r="N65" i="1"/>
  <c r="M65" i="1"/>
  <c r="J65" i="1"/>
  <c r="I65" i="1"/>
  <c r="H65" i="1"/>
  <c r="E65" i="1"/>
  <c r="I48" i="5" s="1"/>
  <c r="D65" i="1"/>
  <c r="I27" i="5" s="1"/>
  <c r="C65" i="1"/>
  <c r="I8" i="5" s="1"/>
  <c r="S63" i="1"/>
  <c r="Q63" i="1"/>
  <c r="N63" i="1"/>
  <c r="M63" i="1"/>
  <c r="J63" i="1"/>
  <c r="I63" i="1"/>
  <c r="I61" i="1" s="1"/>
  <c r="H63" i="1"/>
  <c r="E63" i="1"/>
  <c r="D63" i="1"/>
  <c r="C63" i="1"/>
  <c r="S62" i="1"/>
  <c r="S61" i="1"/>
  <c r="Q62" i="1"/>
  <c r="Q61" i="1"/>
  <c r="N62" i="1"/>
  <c r="M62" i="1"/>
  <c r="J62" i="1"/>
  <c r="I62" i="1"/>
  <c r="H62" i="1"/>
  <c r="E62" i="1"/>
  <c r="E61" i="1" s="1"/>
  <c r="D62" i="1"/>
  <c r="D61" i="1" s="1"/>
  <c r="C62" i="1"/>
  <c r="C61" i="1" s="1"/>
  <c r="T60" i="1"/>
  <c r="T59" i="1"/>
  <c r="S58" i="1"/>
  <c r="Q58" i="1"/>
  <c r="N58" i="1"/>
  <c r="M58" i="1"/>
  <c r="J58" i="1"/>
  <c r="I58" i="1"/>
  <c r="H58" i="1"/>
  <c r="E58" i="1"/>
  <c r="D58" i="1"/>
  <c r="C58" i="1"/>
  <c r="T57" i="1"/>
  <c r="T56" i="1"/>
  <c r="S55" i="1"/>
  <c r="Q55" i="1"/>
  <c r="N55" i="1"/>
  <c r="M55" i="1"/>
  <c r="J55" i="1"/>
  <c r="I55" i="1"/>
  <c r="H55" i="1"/>
  <c r="E55" i="1"/>
  <c r="H48" i="5" s="1"/>
  <c r="C55" i="1"/>
  <c r="H8" i="5" s="1"/>
  <c r="D28" i="5"/>
  <c r="S42" i="1"/>
  <c r="S40" i="1" s="1"/>
  <c r="Q42" i="1"/>
  <c r="N42" i="1"/>
  <c r="M42" i="1"/>
  <c r="S41" i="1"/>
  <c r="Q41" i="1"/>
  <c r="N41" i="1"/>
  <c r="M41" i="1"/>
  <c r="J42" i="1"/>
  <c r="I42" i="1"/>
  <c r="I40" i="1" s="1"/>
  <c r="H42" i="1"/>
  <c r="H40" i="1" s="1"/>
  <c r="J41" i="1"/>
  <c r="I41" i="1"/>
  <c r="H41" i="1"/>
  <c r="E42" i="1"/>
  <c r="D42" i="1"/>
  <c r="C42" i="1"/>
  <c r="E41" i="1"/>
  <c r="D41" i="1"/>
  <c r="C41" i="1"/>
  <c r="S26" i="1"/>
  <c r="Q26" i="1"/>
  <c r="N26" i="1"/>
  <c r="M26" i="1"/>
  <c r="L26" i="1"/>
  <c r="K26" i="1"/>
  <c r="J26" i="1"/>
  <c r="I26" i="1"/>
  <c r="H26" i="1"/>
  <c r="F26" i="1"/>
  <c r="E26" i="1"/>
  <c r="D26" i="1"/>
  <c r="C26" i="1"/>
  <c r="S25" i="1"/>
  <c r="Q25" i="1"/>
  <c r="Q24" i="1" s="1"/>
  <c r="N25" i="1"/>
  <c r="M25" i="1"/>
  <c r="L25" i="1"/>
  <c r="K25" i="1"/>
  <c r="J25" i="1"/>
  <c r="I25" i="1"/>
  <c r="H25" i="1"/>
  <c r="H24" i="1" s="1"/>
  <c r="F25" i="1"/>
  <c r="E25" i="1"/>
  <c r="D25" i="1"/>
  <c r="C25" i="1"/>
  <c r="S16" i="1"/>
  <c r="Q16" i="1"/>
  <c r="N16" i="1"/>
  <c r="M16" i="1"/>
  <c r="L16" i="1"/>
  <c r="K16" i="1"/>
  <c r="J16" i="1"/>
  <c r="I16" i="1"/>
  <c r="H16" i="1"/>
  <c r="F16" i="1"/>
  <c r="E16" i="1"/>
  <c r="D16" i="1"/>
  <c r="C16" i="1"/>
  <c r="S15" i="1"/>
  <c r="Q15" i="1"/>
  <c r="N15" i="1"/>
  <c r="M15" i="1"/>
  <c r="L15" i="1"/>
  <c r="K15" i="1"/>
  <c r="J15" i="1"/>
  <c r="J14" i="1" s="1"/>
  <c r="I15" i="1"/>
  <c r="H15" i="1"/>
  <c r="F15" i="1"/>
  <c r="E15" i="1"/>
  <c r="D15" i="1"/>
  <c r="C15" i="1"/>
  <c r="T46" i="1"/>
  <c r="T45" i="1"/>
  <c r="S44" i="1"/>
  <c r="Q44" i="1"/>
  <c r="N44" i="1"/>
  <c r="M44" i="1"/>
  <c r="J44" i="1"/>
  <c r="I44" i="1"/>
  <c r="H44" i="1"/>
  <c r="E44" i="1"/>
  <c r="G48" i="5" s="1"/>
  <c r="D44" i="1"/>
  <c r="G27" i="5" s="1"/>
  <c r="C44" i="1"/>
  <c r="G8" i="5" s="1"/>
  <c r="T39" i="1"/>
  <c r="T38" i="1"/>
  <c r="S37" i="1"/>
  <c r="Q37" i="1"/>
  <c r="N37" i="1"/>
  <c r="M37" i="1"/>
  <c r="J37" i="1"/>
  <c r="I37" i="1"/>
  <c r="H37" i="1"/>
  <c r="E37" i="1"/>
  <c r="D37" i="1"/>
  <c r="C37" i="1"/>
  <c r="T36" i="1"/>
  <c r="T35" i="1"/>
  <c r="S34" i="1"/>
  <c r="Q34" i="1"/>
  <c r="N34" i="1"/>
  <c r="M34" i="1"/>
  <c r="J34" i="1"/>
  <c r="I34" i="1"/>
  <c r="H34" i="1"/>
  <c r="E34" i="1"/>
  <c r="F48" i="5" s="1"/>
  <c r="C34" i="1"/>
  <c r="F8" i="5" s="1"/>
  <c r="T23" i="1"/>
  <c r="T22" i="1"/>
  <c r="S21" i="1"/>
  <c r="Q21" i="1"/>
  <c r="N21" i="1"/>
  <c r="M21" i="1"/>
  <c r="L21" i="1"/>
  <c r="K21" i="1"/>
  <c r="J21" i="1"/>
  <c r="I21" i="1"/>
  <c r="H21" i="1"/>
  <c r="F21" i="1"/>
  <c r="E21" i="1"/>
  <c r="D21" i="1"/>
  <c r="C21" i="1"/>
  <c r="T20" i="1"/>
  <c r="T19" i="1"/>
  <c r="S18" i="1"/>
  <c r="Q18" i="1"/>
  <c r="N18" i="1"/>
  <c r="M18" i="1"/>
  <c r="L18" i="1"/>
  <c r="K18" i="1"/>
  <c r="J18" i="1"/>
  <c r="I18" i="1"/>
  <c r="H18" i="1"/>
  <c r="F18" i="1"/>
  <c r="E18" i="1"/>
  <c r="E47" i="5" s="1"/>
  <c r="D18" i="1"/>
  <c r="E26" i="5" s="1"/>
  <c r="C18" i="1"/>
  <c r="E7" i="5" s="1"/>
  <c r="T13" i="1"/>
  <c r="T12" i="1"/>
  <c r="S11" i="1"/>
  <c r="Q11" i="1"/>
  <c r="N11" i="1"/>
  <c r="M11" i="1"/>
  <c r="L11" i="1"/>
  <c r="K11" i="1"/>
  <c r="J11" i="1"/>
  <c r="I11" i="1"/>
  <c r="H11" i="1"/>
  <c r="F11" i="1"/>
  <c r="E11" i="1"/>
  <c r="D11" i="1"/>
  <c r="C11" i="1"/>
  <c r="T10" i="1"/>
  <c r="T9" i="1"/>
  <c r="S8" i="1"/>
  <c r="Q8" i="1"/>
  <c r="N8" i="1"/>
  <c r="M8" i="1"/>
  <c r="L8" i="1"/>
  <c r="K8" i="1"/>
  <c r="J8" i="1"/>
  <c r="I8" i="1"/>
  <c r="H8" i="1"/>
  <c r="F8" i="1"/>
  <c r="E8" i="1"/>
  <c r="D47" i="5" s="1"/>
  <c r="C8" i="1"/>
  <c r="D7" i="5" s="1"/>
  <c r="E18" i="3"/>
  <c r="E8" i="3"/>
  <c r="E32" i="3"/>
  <c r="E36" i="3"/>
  <c r="C18" i="3"/>
  <c r="C8" i="3"/>
  <c r="C32" i="3"/>
  <c r="C36" i="3"/>
  <c r="S8" i="4"/>
  <c r="S7" i="4"/>
  <c r="G28" i="5"/>
  <c r="F28" i="5"/>
  <c r="E28" i="5"/>
  <c r="E49" i="5"/>
  <c r="C23" i="6"/>
  <c r="C36" i="6"/>
  <c r="C50" i="6"/>
  <c r="C57" i="6"/>
  <c r="M14" i="1" l="1"/>
  <c r="D14" i="1"/>
  <c r="K24" i="1"/>
  <c r="C14" i="1"/>
  <c r="Q14" i="1"/>
  <c r="M40" i="1"/>
  <c r="H61" i="1"/>
  <c r="N40" i="1"/>
  <c r="I14" i="1"/>
  <c r="N14" i="1"/>
  <c r="L24" i="1"/>
  <c r="H14" i="1"/>
  <c r="S14" i="1"/>
  <c r="K14" i="1"/>
  <c r="E24" i="1"/>
  <c r="N24" i="1"/>
  <c r="I24" i="1"/>
  <c r="C40" i="1"/>
  <c r="T11" i="1"/>
  <c r="M61" i="1"/>
  <c r="T63" i="1"/>
  <c r="T21" i="1"/>
  <c r="N61" i="1"/>
  <c r="E7" i="3"/>
  <c r="T41" i="1"/>
  <c r="F14" i="1"/>
  <c r="D24" i="1"/>
  <c r="M24" i="1"/>
  <c r="S24" i="1"/>
  <c r="L14" i="1"/>
  <c r="F24" i="1"/>
  <c r="J24" i="1"/>
  <c r="D40" i="1"/>
  <c r="Q40" i="1"/>
  <c r="T62" i="1"/>
  <c r="T55" i="1"/>
  <c r="E7" i="6" s="1"/>
  <c r="T58" i="1"/>
  <c r="E8" i="6" s="1"/>
  <c r="T18" i="1"/>
  <c r="T37" i="1"/>
  <c r="D8" i="6" s="1"/>
  <c r="T44" i="1"/>
  <c r="T16" i="1"/>
  <c r="T26" i="1"/>
  <c r="J40" i="1"/>
  <c r="J61" i="1"/>
  <c r="C22" i="6"/>
  <c r="T42" i="1"/>
  <c r="T15" i="1"/>
  <c r="T25" i="1"/>
  <c r="T65" i="1"/>
  <c r="T34" i="1"/>
  <c r="C24" i="1"/>
  <c r="T8" i="1"/>
  <c r="E40" i="1"/>
  <c r="C7" i="3"/>
  <c r="E14" i="1"/>
  <c r="D49" i="5"/>
  <c r="F49" i="5"/>
  <c r="G49" i="5"/>
  <c r="T61" i="1" l="1"/>
  <c r="T14" i="1"/>
  <c r="E9" i="6"/>
  <c r="E20" i="6" s="1"/>
  <c r="E21" i="6" s="1"/>
  <c r="T24" i="1"/>
  <c r="D7" i="6"/>
  <c r="D9" i="6" s="1"/>
  <c r="D20" i="6" s="1"/>
  <c r="D21" i="6" s="1"/>
  <c r="T40" i="1"/>
  <c r="C8" i="6"/>
  <c r="C7" i="6"/>
  <c r="C9" i="6" s="1"/>
  <c r="C18" i="6" l="1"/>
  <c r="C20" i="6" s="1"/>
  <c r="C2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edito</author>
  </authors>
  <commentList>
    <comment ref="A9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EDMC:</t>
        </r>
        <r>
          <rPr>
            <sz val="8"/>
            <color indexed="81"/>
            <rFont val="Tahoma"/>
            <family val="2"/>
          </rPr>
          <t xml:space="preserve">
Data reported here should correspond to the data reported in Table 2 (transformation) and Table 4 (calorific values) of the Coal Questionnaire</t>
        </r>
      </text>
    </comment>
    <comment ref="A28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EDMC:</t>
        </r>
        <r>
          <rPr>
            <sz val="8"/>
            <color indexed="81"/>
            <rFont val="Tahoma"/>
            <family val="2"/>
          </rPr>
          <t xml:space="preserve">
Data reported here should correspond to the data reported in Table 3 of the Oil Questionnaire</t>
        </r>
      </text>
    </comment>
    <comment ref="A49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edito:</t>
        </r>
        <r>
          <rPr>
            <sz val="8"/>
            <color indexed="81"/>
            <rFont val="Tahoma"/>
            <family val="2"/>
          </rPr>
          <t xml:space="preserve">
Data reported here should correspond to the data reported in Table 2 of the Natural Gas Questionnaire</t>
        </r>
      </text>
    </comment>
    <comment ref="A53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EDMC:</t>
        </r>
        <r>
          <rPr>
            <sz val="8"/>
            <color indexed="81"/>
            <rFont val="Tahoma"/>
            <family val="2"/>
          </rPr>
          <t xml:space="preserve">
Please make sure that efficiency are within acceptable levels. Very high or very low efficiencies indicate inaccurate data</t>
        </r>
      </text>
    </comment>
  </commentList>
</comments>
</file>

<file path=xl/sharedStrings.xml><?xml version="1.0" encoding="utf-8"?>
<sst xmlns="http://schemas.openxmlformats.org/spreadsheetml/2006/main" count="1288" uniqueCount="660">
  <si>
    <t>Thermal</t>
    <phoneticPr fontId="2"/>
  </si>
  <si>
    <t>Hydro</t>
    <phoneticPr fontId="2"/>
  </si>
  <si>
    <t>Nuclear</t>
    <phoneticPr fontId="2"/>
  </si>
  <si>
    <t>Geo-thermal</t>
    <phoneticPr fontId="2"/>
  </si>
  <si>
    <t>Total</t>
    <phoneticPr fontId="2"/>
  </si>
  <si>
    <t>Coal</t>
    <phoneticPr fontId="2"/>
  </si>
  <si>
    <t>Oil</t>
    <phoneticPr fontId="2"/>
  </si>
  <si>
    <t>Gas</t>
    <phoneticPr fontId="2"/>
  </si>
  <si>
    <t>Solar</t>
    <phoneticPr fontId="2"/>
  </si>
  <si>
    <t>Wind</t>
    <phoneticPr fontId="2"/>
  </si>
  <si>
    <t>Biomass</t>
    <phoneticPr fontId="2"/>
  </si>
  <si>
    <t>Autoproducer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</si>
  <si>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</si>
  <si>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</si>
  <si>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</si>
  <si>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</si>
  <si>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Electricity</t>
    <phoneticPr fontId="2"/>
  </si>
  <si>
    <t>Heat</t>
    <phoneticPr fontId="2"/>
  </si>
  <si>
    <t xml:space="preserve">     LPG</t>
    <phoneticPr fontId="2"/>
  </si>
  <si>
    <t xml:space="preserve">     Naphtha</t>
    <phoneticPr fontId="2"/>
  </si>
  <si>
    <t xml:space="preserve">   Own Use by Plant</t>
    <phoneticPr fontId="2"/>
  </si>
  <si>
    <t xml:space="preserve">     Coal mines</t>
    <phoneticPr fontId="2"/>
  </si>
  <si>
    <t xml:space="preserve">     Oil and gas extraction</t>
    <phoneticPr fontId="2"/>
  </si>
  <si>
    <t xml:space="preserve">     Patent fuel plants</t>
    <phoneticPr fontId="2"/>
  </si>
  <si>
    <t xml:space="preserve">     Coke ovens</t>
    <phoneticPr fontId="2"/>
  </si>
  <si>
    <t xml:space="preserve">     Gas works</t>
    <phoneticPr fontId="2"/>
  </si>
  <si>
    <t xml:space="preserve">     BKB plants</t>
    <phoneticPr fontId="2"/>
  </si>
  <si>
    <t xml:space="preserve">     Petroleum refineries</t>
    <phoneticPr fontId="2"/>
  </si>
  <si>
    <t xml:space="preserve">     Nuclear industry</t>
    <phoneticPr fontId="2"/>
  </si>
  <si>
    <t xml:space="preserve">     Not specified</t>
    <phoneticPr fontId="2"/>
  </si>
  <si>
    <t xml:space="preserve">     Iron and steel</t>
    <phoneticPr fontId="2"/>
  </si>
  <si>
    <t xml:space="preserve">     Non-ferrous metals</t>
    <phoneticPr fontId="2"/>
  </si>
  <si>
    <t xml:space="preserve">     Non-metallic minerals</t>
    <phoneticPr fontId="2"/>
  </si>
  <si>
    <t xml:space="preserve">     Transport equipments</t>
    <phoneticPr fontId="2"/>
  </si>
  <si>
    <t xml:space="preserve">     Machinery</t>
    <phoneticPr fontId="2"/>
  </si>
  <si>
    <t xml:space="preserve">     Mining and quarrying</t>
    <phoneticPr fontId="2"/>
  </si>
  <si>
    <t xml:space="preserve">     Food, beverages and tobacco</t>
    <phoneticPr fontId="2"/>
  </si>
  <si>
    <t xml:space="preserve">     Pulp, paper and printing</t>
    <phoneticPr fontId="2"/>
  </si>
  <si>
    <t xml:space="preserve">     Wood and wood products</t>
    <phoneticPr fontId="2"/>
  </si>
  <si>
    <t xml:space="preserve">     Construction</t>
    <phoneticPr fontId="2"/>
  </si>
  <si>
    <t xml:space="preserve">     Textile and leather</t>
    <phoneticPr fontId="2"/>
  </si>
  <si>
    <t xml:space="preserve">     Rail</t>
    <phoneticPr fontId="2"/>
  </si>
  <si>
    <t xml:space="preserve">     Residential</t>
    <phoneticPr fontId="2"/>
  </si>
  <si>
    <t xml:space="preserve">     Commercial and public services</t>
    <phoneticPr fontId="2"/>
  </si>
  <si>
    <t xml:space="preserve">     Agriculture</t>
    <phoneticPr fontId="2"/>
  </si>
  <si>
    <t xml:space="preserve">     Pipeline</t>
    <phoneticPr fontId="2"/>
  </si>
  <si>
    <t xml:space="preserve">     Fishing</t>
    <phoneticPr fontId="2"/>
  </si>
  <si>
    <t xml:space="preserve">     Not elsewhere specified</t>
    <phoneticPr fontId="2"/>
  </si>
  <si>
    <t>Unit: MW</t>
    <phoneticPr fontId="2"/>
  </si>
  <si>
    <t>TOTAL ENERGY SECTOR</t>
    <phoneticPr fontId="2"/>
  </si>
  <si>
    <t>TOTAL PRODUCTION</t>
    <phoneticPr fontId="2"/>
  </si>
  <si>
    <t>TOTAL INDUSTRY SECTOR</t>
    <phoneticPr fontId="2"/>
  </si>
  <si>
    <t>TOTAL TRANSPORT SECTOR</t>
    <phoneticPr fontId="2"/>
  </si>
  <si>
    <t>TOTAL OTHER SECTOR</t>
    <phoneticPr fontId="2"/>
  </si>
  <si>
    <t>Thermal Efficiency</t>
    <phoneticPr fontId="2"/>
  </si>
  <si>
    <t>Gas</t>
    <phoneticPr fontId="2"/>
  </si>
  <si>
    <t>Oil</t>
    <phoneticPr fontId="2"/>
  </si>
  <si>
    <t>Coal</t>
    <phoneticPr fontId="2"/>
  </si>
  <si>
    <t xml:space="preserve"> Fuel Input</t>
    <phoneticPr fontId="2"/>
  </si>
  <si>
    <t>A</t>
    <phoneticPr fontId="2"/>
  </si>
  <si>
    <t>Own use by site</t>
    <phoneticPr fontId="2"/>
  </si>
  <si>
    <t>Imports</t>
    <phoneticPr fontId="2"/>
  </si>
  <si>
    <t>Exports</t>
    <phoneticPr fontId="2"/>
  </si>
  <si>
    <t>Used for heat pumps</t>
    <phoneticPr fontId="2"/>
  </si>
  <si>
    <t>Used for electric boilers</t>
    <phoneticPr fontId="2"/>
  </si>
  <si>
    <t>Used for pumped storage</t>
    <phoneticPr fontId="2"/>
  </si>
  <si>
    <t>Energy supply</t>
    <phoneticPr fontId="2"/>
  </si>
  <si>
    <t>Transmission and distribution losses</t>
    <phoneticPr fontId="2"/>
  </si>
  <si>
    <t>Total consumption (calculated)</t>
    <phoneticPr fontId="2"/>
  </si>
  <si>
    <t>Statistical differences</t>
    <phoneticPr fontId="2"/>
  </si>
  <si>
    <t>Total consumption (observed)</t>
    <phoneticPr fontId="2"/>
  </si>
  <si>
    <t>Energy sector</t>
    <phoneticPr fontId="2"/>
  </si>
  <si>
    <t xml:space="preserve">    Coal mines</t>
    <phoneticPr fontId="2"/>
  </si>
  <si>
    <t xml:space="preserve">    Oil and gas extraction</t>
    <phoneticPr fontId="2"/>
  </si>
  <si>
    <t xml:space="preserve">    Patent fuel plants</t>
    <phoneticPr fontId="2"/>
  </si>
  <si>
    <t xml:space="preserve">    Coke ovens</t>
    <phoneticPr fontId="2"/>
  </si>
  <si>
    <t xml:space="preserve">    Gas works</t>
    <phoneticPr fontId="2"/>
  </si>
  <si>
    <t xml:space="preserve">    BKB plants</t>
    <phoneticPr fontId="2"/>
  </si>
  <si>
    <t xml:space="preserve">    Petroleum refineries</t>
    <phoneticPr fontId="2"/>
  </si>
  <si>
    <t xml:space="preserve">    Nuclear industry</t>
    <phoneticPr fontId="2"/>
  </si>
  <si>
    <t>Industry sector</t>
    <phoneticPr fontId="2"/>
  </si>
  <si>
    <t xml:space="preserve">    Iron and steel</t>
    <phoneticPr fontId="2"/>
  </si>
  <si>
    <t xml:space="preserve">    Non-ferrous metals</t>
    <phoneticPr fontId="2"/>
  </si>
  <si>
    <t xml:space="preserve">    Non-metallic minerals</t>
    <phoneticPr fontId="2"/>
  </si>
  <si>
    <t xml:space="preserve">    Transport equipments</t>
    <phoneticPr fontId="2"/>
  </si>
  <si>
    <t xml:space="preserve">    Machinery</t>
    <phoneticPr fontId="2"/>
  </si>
  <si>
    <t xml:space="preserve">    Mining and quarrying</t>
    <phoneticPr fontId="2"/>
  </si>
  <si>
    <t xml:space="preserve">    Food, beverages and tobacco</t>
    <phoneticPr fontId="2"/>
  </si>
  <si>
    <t xml:space="preserve">    Pulp, paper and printing</t>
    <phoneticPr fontId="2"/>
  </si>
  <si>
    <t xml:space="preserve">    Wood and wood products</t>
    <phoneticPr fontId="2"/>
  </si>
  <si>
    <t xml:space="preserve">    Construction</t>
    <phoneticPr fontId="2"/>
  </si>
  <si>
    <t xml:space="preserve">    Textile and leather</t>
    <phoneticPr fontId="2"/>
  </si>
  <si>
    <t>Transport sector</t>
    <phoneticPr fontId="2"/>
  </si>
  <si>
    <t xml:space="preserve">    Road</t>
    <phoneticPr fontId="2"/>
  </si>
  <si>
    <t xml:space="preserve">    Rail</t>
    <phoneticPr fontId="2"/>
  </si>
  <si>
    <t xml:space="preserve">    Inland waterways</t>
    <phoneticPr fontId="2"/>
  </si>
  <si>
    <t xml:space="preserve">    Pipeline transport</t>
    <phoneticPr fontId="2"/>
  </si>
  <si>
    <t xml:space="preserve">    Not elsewhere specified</t>
    <phoneticPr fontId="2"/>
  </si>
  <si>
    <t>Other Sector</t>
    <phoneticPr fontId="2"/>
  </si>
  <si>
    <t xml:space="preserve">    Residential</t>
    <phoneticPr fontId="2"/>
  </si>
  <si>
    <t xml:space="preserve">    Commercial and public services</t>
    <phoneticPr fontId="2"/>
  </si>
  <si>
    <t xml:space="preserve">    Agriculture</t>
    <phoneticPr fontId="2"/>
  </si>
  <si>
    <t xml:space="preserve">    Fishing</t>
    <phoneticPr fontId="2"/>
  </si>
  <si>
    <t xml:space="preserve">    Not elsewhere specified</t>
    <phoneticPr fontId="2"/>
  </si>
  <si>
    <t xml:space="preserve">     Ethane</t>
    <phoneticPr fontId="2"/>
  </si>
  <si>
    <t>1. The Net Electricity Capacity is the maximum power that can be supplied, continuously, with all of the plant running, at the point of outlet to the network.</t>
    <phoneticPr fontId="2"/>
  </si>
  <si>
    <t xml:space="preserve">     Lubricants</t>
    <phoneticPr fontId="2"/>
  </si>
  <si>
    <t xml:space="preserve">     Bitumen</t>
    <phoneticPr fontId="2"/>
  </si>
  <si>
    <t>Date:</t>
    <phoneticPr fontId="2"/>
  </si>
  <si>
    <t>Name of contact person:</t>
    <phoneticPr fontId="2"/>
  </si>
  <si>
    <t>Organization:</t>
    <phoneticPr fontId="2"/>
  </si>
  <si>
    <t>Please fill in the following information.</t>
    <phoneticPr fontId="2"/>
  </si>
  <si>
    <t>Note: The value of the cell(s) indicated in Data1 should correspond to the value of the cell(s) indicated in Data2</t>
    <phoneticPr fontId="2"/>
  </si>
  <si>
    <t>sum of A4 to D4</t>
  </si>
  <si>
    <t>sum of A5 to D5</t>
  </si>
  <si>
    <t>sum of A6 to D6</t>
  </si>
  <si>
    <t>sum of A7 to D7</t>
  </si>
  <si>
    <t>sum of A8 to D8</t>
  </si>
  <si>
    <t>sum of A9 to D9</t>
  </si>
  <si>
    <t>sum of A10 to D10</t>
  </si>
  <si>
    <t>sum of A11 to D11</t>
  </si>
  <si>
    <t>sum of A12 to D12</t>
  </si>
  <si>
    <t>sum of A13 to D13</t>
  </si>
  <si>
    <t>sum of A14 to D14</t>
  </si>
  <si>
    <t>sum of A15 to D15</t>
  </si>
  <si>
    <t>sum of A16 to D16</t>
  </si>
  <si>
    <t>sum of A17 to D17</t>
  </si>
  <si>
    <t>Fuel Input: Oxygen Steel Furnace Gas</t>
  </si>
  <si>
    <t>A10+A14</t>
  </si>
  <si>
    <t>Fuel Input: Crude Oil</t>
  </si>
  <si>
    <t>B10+B14</t>
  </si>
  <si>
    <t>Fuel Input: Natural Gas Liquids</t>
  </si>
  <si>
    <t>C10+C14</t>
  </si>
  <si>
    <t>Fuel Input: Refinery Gas</t>
  </si>
  <si>
    <t>D10+D14</t>
  </si>
  <si>
    <t>Fuel Input: Ethane</t>
  </si>
  <si>
    <t>E10+E14</t>
  </si>
  <si>
    <t>Fuel Input: LPG</t>
  </si>
  <si>
    <t>F10+F14</t>
  </si>
  <si>
    <t>Fuel Input: Naphtha</t>
  </si>
  <si>
    <t>G10+G14</t>
  </si>
  <si>
    <t>Fuel Input: Motor Gasoline</t>
  </si>
  <si>
    <t>K10+K14</t>
  </si>
  <si>
    <t>Fuel Input: Other Kerosene</t>
  </si>
  <si>
    <t>L10+L14</t>
  </si>
  <si>
    <t>Fuel Input: Gas/Diesel Oil</t>
  </si>
  <si>
    <t>M10+M14</t>
  </si>
  <si>
    <t>Fuel Input: Fuel Oil</t>
  </si>
  <si>
    <t>N10+N14</t>
  </si>
  <si>
    <t>Fuel Input: White Spirit SBP</t>
  </si>
  <si>
    <t>Fuel Input: Lubricants</t>
  </si>
  <si>
    <t>Fuel Input: Bitumen</t>
  </si>
  <si>
    <t>Fuel Input: Paraffin Waxes</t>
  </si>
  <si>
    <t>Fuel Input: Petroleum Coke</t>
  </si>
  <si>
    <t>Fuel Input: Other Products</t>
  </si>
  <si>
    <t>No.</t>
    <phoneticPr fontId="2"/>
  </si>
  <si>
    <t>Data1</t>
    <phoneticPr fontId="2"/>
  </si>
  <si>
    <t>Data2</t>
    <phoneticPr fontId="2"/>
  </si>
  <si>
    <t>Note</t>
    <phoneticPr fontId="2"/>
  </si>
  <si>
    <t>Questionnaire</t>
    <phoneticPr fontId="2"/>
  </si>
  <si>
    <t>Table No.</t>
    <phoneticPr fontId="2"/>
  </si>
  <si>
    <t>Cell No.</t>
    <phoneticPr fontId="2"/>
  </si>
  <si>
    <t>A8+A12</t>
    <phoneticPr fontId="2"/>
  </si>
  <si>
    <t>=</t>
    <phoneticPr fontId="2"/>
  </si>
  <si>
    <t>Electricity and Heat</t>
    <phoneticPr fontId="2"/>
  </si>
  <si>
    <t>Fuel Input: Coking Coal</t>
    <phoneticPr fontId="2"/>
  </si>
  <si>
    <t>B8+B12</t>
    <phoneticPr fontId="2"/>
  </si>
  <si>
    <t>Fuel Input: Anthracite</t>
    <phoneticPr fontId="2"/>
  </si>
  <si>
    <t>C8+C12</t>
    <phoneticPr fontId="2"/>
  </si>
  <si>
    <t>Fuel Input: Other bituminous coal</t>
    <phoneticPr fontId="2"/>
  </si>
  <si>
    <t>D8+D12</t>
    <phoneticPr fontId="2"/>
  </si>
  <si>
    <t>Fuel Input: Sub-bituminous coal</t>
    <phoneticPr fontId="2"/>
  </si>
  <si>
    <t>E8+E12</t>
    <phoneticPr fontId="2"/>
  </si>
  <si>
    <t>Fuel Input: Lignite</t>
    <phoneticPr fontId="2"/>
  </si>
  <si>
    <t>F8+F12</t>
    <phoneticPr fontId="2"/>
  </si>
  <si>
    <t>Fuel Input: Peat</t>
    <phoneticPr fontId="2"/>
  </si>
  <si>
    <t>G8+G12</t>
    <phoneticPr fontId="2"/>
  </si>
  <si>
    <t>Fuel Input: Patent Fuel</t>
    <phoneticPr fontId="2"/>
  </si>
  <si>
    <t>H8+H12</t>
    <phoneticPr fontId="2"/>
  </si>
  <si>
    <t>Fuel Input: Coke</t>
    <phoneticPr fontId="2"/>
  </si>
  <si>
    <t>I8+I12</t>
    <phoneticPr fontId="2"/>
  </si>
  <si>
    <t>Fuel Input: Coal Tar</t>
    <phoneticPr fontId="2"/>
  </si>
  <si>
    <t>J8+J12</t>
    <phoneticPr fontId="2"/>
  </si>
  <si>
    <t>Fuel Input: BKB/PB</t>
    <phoneticPr fontId="2"/>
  </si>
  <si>
    <t>K8+K12</t>
    <phoneticPr fontId="2"/>
  </si>
  <si>
    <t>Fuel Input: Gas Works Gas</t>
    <phoneticPr fontId="2"/>
  </si>
  <si>
    <t>L8+L12</t>
    <phoneticPr fontId="2"/>
  </si>
  <si>
    <t>Fuel Input: Coke Oven Gas</t>
    <phoneticPr fontId="2"/>
  </si>
  <si>
    <t>M8+M12</t>
    <phoneticPr fontId="2"/>
  </si>
  <si>
    <t>Fuel Input: Blast Furnace Gas</t>
    <phoneticPr fontId="2"/>
  </si>
  <si>
    <t>N8+N12</t>
    <phoneticPr fontId="2"/>
  </si>
  <si>
    <t>sum of A22 to D22</t>
    <phoneticPr fontId="2"/>
  </si>
  <si>
    <t>sum of A23 to D23</t>
    <phoneticPr fontId="2"/>
  </si>
  <si>
    <t>sum of A24 to D24</t>
    <phoneticPr fontId="2"/>
  </si>
  <si>
    <t>sum of A25 to D25</t>
    <phoneticPr fontId="2"/>
  </si>
  <si>
    <t>sum of A26 to D26</t>
    <phoneticPr fontId="2"/>
  </si>
  <si>
    <t>sum of A27 to D27</t>
    <phoneticPr fontId="2"/>
  </si>
  <si>
    <t>sum of A28 to D28</t>
    <phoneticPr fontId="2"/>
  </si>
  <si>
    <t>sum of A29 to D29</t>
    <phoneticPr fontId="2"/>
  </si>
  <si>
    <t>sum of A30 to D30</t>
    <phoneticPr fontId="2"/>
  </si>
  <si>
    <t>sum of A31 to D31</t>
    <phoneticPr fontId="2"/>
  </si>
  <si>
    <t>sum of A32 to D32</t>
    <phoneticPr fontId="2"/>
  </si>
  <si>
    <t>O10+O14</t>
    <phoneticPr fontId="2"/>
  </si>
  <si>
    <t>sum of A33 to D33</t>
    <phoneticPr fontId="2"/>
  </si>
  <si>
    <t>P10+P14</t>
    <phoneticPr fontId="2"/>
  </si>
  <si>
    <t>sum of A34 to D34</t>
    <phoneticPr fontId="2"/>
  </si>
  <si>
    <t>Q10+Q14</t>
    <phoneticPr fontId="2"/>
  </si>
  <si>
    <t>sum of A35 to D35</t>
    <phoneticPr fontId="2"/>
  </si>
  <si>
    <t>R10+R14</t>
    <phoneticPr fontId="2"/>
  </si>
  <si>
    <t>sum of A36 to D36</t>
    <phoneticPr fontId="2"/>
  </si>
  <si>
    <t>S10+S14</t>
    <phoneticPr fontId="2"/>
  </si>
  <si>
    <t>sum of A37 to D37</t>
    <phoneticPr fontId="2"/>
  </si>
  <si>
    <t>A9+A13</t>
    <phoneticPr fontId="2"/>
  </si>
  <si>
    <t>sum of A42 to D42</t>
    <phoneticPr fontId="2"/>
  </si>
  <si>
    <t>Fuel Input: Natural Gas</t>
    <phoneticPr fontId="2"/>
  </si>
  <si>
    <t>Year:</t>
    <phoneticPr fontId="2"/>
  </si>
  <si>
    <t>K</t>
  </si>
  <si>
    <t>L</t>
  </si>
  <si>
    <t>M</t>
  </si>
  <si>
    <t>N</t>
  </si>
  <si>
    <t>Main Activity Producers</t>
  </si>
  <si>
    <t>CHP Plants</t>
  </si>
  <si>
    <t>Autoproducers</t>
  </si>
  <si>
    <t xml:space="preserve">   Gross Heat Production</t>
  </si>
  <si>
    <t>Heat Plants</t>
  </si>
  <si>
    <t xml:space="preserve">   Net Heat Production</t>
  </si>
  <si>
    <t>Email address:</t>
  </si>
  <si>
    <t>APEC-ASEAN joint format for annual energy data</t>
  </si>
  <si>
    <t>Electricity and heat questionnaire</t>
  </si>
  <si>
    <t>Member economy name:</t>
  </si>
  <si>
    <t>Electricity production (Table 1a)</t>
  </si>
  <si>
    <t>Heat production (Table 1b)</t>
  </si>
  <si>
    <t>Autoproducer electricity and heat generation (Table 2)</t>
  </si>
  <si>
    <t>Fuel input (Table 3)</t>
  </si>
  <si>
    <t>Supply to demand (Table 4)</t>
  </si>
  <si>
    <t>Information for correspondence among questionnaires</t>
  </si>
  <si>
    <t>Geo-thermal</t>
  </si>
  <si>
    <t>Main activity producers</t>
  </si>
  <si>
    <t xml:space="preserve">   Gross electricity production</t>
  </si>
  <si>
    <t>Electricity plants</t>
  </si>
  <si>
    <t>CHP plants</t>
  </si>
  <si>
    <t xml:space="preserve">   Own use by plant</t>
  </si>
  <si>
    <t xml:space="preserve">   Net electricity production</t>
  </si>
  <si>
    <t>Tide, wave, ocean</t>
  </si>
  <si>
    <t xml:space="preserve">     Chemical (incl. petrochemical)</t>
  </si>
  <si>
    <t>Main activity 
producer</t>
  </si>
  <si>
    <r>
      <t xml:space="preserve"> Total fuel input (10</t>
    </r>
    <r>
      <rPr>
        <vertAlign val="superscript"/>
        <sz val="11"/>
        <rFont val="Times New Roman"/>
        <family val="1"/>
      </rPr>
      <t>10</t>
    </r>
    <r>
      <rPr>
        <sz val="11"/>
        <rFont val="Times New Roman"/>
        <family val="1"/>
      </rPr>
      <t>kcal)</t>
    </r>
  </si>
  <si>
    <t xml:space="preserve">     Crude oil</t>
  </si>
  <si>
    <t xml:space="preserve">     Natural gas liquids</t>
  </si>
  <si>
    <t xml:space="preserve">     Refinery gas</t>
  </si>
  <si>
    <t xml:space="preserve">     Motor gasoline</t>
  </si>
  <si>
    <t xml:space="preserve">     Other kerosene</t>
  </si>
  <si>
    <t xml:space="preserve">     Gas/diesel Oil</t>
  </si>
  <si>
    <t xml:space="preserve">     Fuel oil</t>
  </si>
  <si>
    <t xml:space="preserve">     White spirit SBP</t>
  </si>
  <si>
    <t xml:space="preserve">     Paraffin waxes</t>
  </si>
  <si>
    <t xml:space="preserve">     Petroleum coke</t>
  </si>
  <si>
    <t xml:space="preserve">     Other products</t>
  </si>
  <si>
    <t xml:space="preserve">     Natural gas</t>
  </si>
  <si>
    <t>Thermal total</t>
  </si>
  <si>
    <t>Gross production</t>
  </si>
  <si>
    <t>Net production</t>
  </si>
  <si>
    <t xml:space="preserve">    Liquefaction plants (natural gas to LNG)</t>
  </si>
  <si>
    <t xml:space="preserve">    Gas-to-liquids</t>
  </si>
  <si>
    <t xml:space="preserve">    Biofuels processing</t>
  </si>
  <si>
    <t xml:space="preserve">    Chemical (incl. petrochemical)</t>
  </si>
  <si>
    <t xml:space="preserve">    Domestic air transport</t>
  </si>
  <si>
    <t>Main activity producer</t>
  </si>
  <si>
    <t xml:space="preserve">Unit: </t>
  </si>
  <si>
    <t>GWh</t>
  </si>
  <si>
    <t>Units and conversion</t>
  </si>
  <si>
    <t>Unit of Energy</t>
  </si>
  <si>
    <t>select unit</t>
  </si>
  <si>
    <t>ktoe</t>
  </si>
  <si>
    <t>TJ</t>
  </si>
  <si>
    <r>
      <t>10</t>
    </r>
    <r>
      <rPr>
        <vertAlign val="superscript"/>
        <sz val="11"/>
        <rFont val="Times New Roman"/>
        <family val="1"/>
      </rPr>
      <t>10</t>
    </r>
    <r>
      <rPr>
        <sz val="11"/>
        <rFont val="Times New Roman"/>
        <family val="1"/>
      </rPr>
      <t xml:space="preserve"> kcal</t>
    </r>
  </si>
  <si>
    <r>
      <t>10^</t>
    </r>
    <r>
      <rPr>
        <vertAlign val="superscript"/>
        <sz val="11"/>
        <rFont val="Times New Roman"/>
        <family val="1"/>
      </rPr>
      <t>10</t>
    </r>
    <r>
      <rPr>
        <sz val="11"/>
        <rFont val="Times New Roman"/>
        <family val="1"/>
      </rPr>
      <t xml:space="preserve"> kcal</t>
    </r>
  </si>
  <si>
    <t>Imports by Origin:</t>
    <phoneticPr fontId="2"/>
  </si>
  <si>
    <t>GWh</t>
    <phoneticPr fontId="2"/>
  </si>
  <si>
    <t>APEC Economies</t>
    <phoneticPr fontId="2"/>
  </si>
  <si>
    <t xml:space="preserve">   Australia</t>
    <phoneticPr fontId="2"/>
  </si>
  <si>
    <t xml:space="preserve">   Brunei Darussalam</t>
    <phoneticPr fontId="2"/>
  </si>
  <si>
    <t xml:space="preserve">   China</t>
    <phoneticPr fontId="2"/>
  </si>
  <si>
    <t xml:space="preserve">   Indonesia</t>
    <phoneticPr fontId="2"/>
  </si>
  <si>
    <t xml:space="preserve">   Japan</t>
    <phoneticPr fontId="2"/>
  </si>
  <si>
    <t xml:space="preserve">   Republic of Korea</t>
    <phoneticPr fontId="2"/>
  </si>
  <si>
    <t xml:space="preserve">   Malaysia</t>
    <phoneticPr fontId="2"/>
  </si>
  <si>
    <t xml:space="preserve">   Papua New Guinea</t>
    <phoneticPr fontId="2"/>
  </si>
  <si>
    <t xml:space="preserve">   Russian Federation</t>
    <phoneticPr fontId="2"/>
  </si>
  <si>
    <t xml:space="preserve">   Chinese Taipei</t>
    <phoneticPr fontId="2"/>
  </si>
  <si>
    <t xml:space="preserve">   United States of America</t>
    <phoneticPr fontId="2"/>
  </si>
  <si>
    <t>ASEAN (non-APEC) economies</t>
    <phoneticPr fontId="2"/>
  </si>
  <si>
    <t xml:space="preserve">   Myanmar</t>
    <phoneticPr fontId="2"/>
  </si>
  <si>
    <t>Rest of the World</t>
    <phoneticPr fontId="2"/>
  </si>
  <si>
    <t xml:space="preserve">   Unknown</t>
    <phoneticPr fontId="2"/>
  </si>
  <si>
    <t>Electricity</t>
  </si>
  <si>
    <t>Heat</t>
  </si>
  <si>
    <t>Calorific Values</t>
  </si>
  <si>
    <t>kcal/kg</t>
  </si>
  <si>
    <t>MJ/ton</t>
  </si>
  <si>
    <t>KJ/kg</t>
  </si>
  <si>
    <t>toe/bbl</t>
  </si>
  <si>
    <t>toe/kl</t>
  </si>
  <si>
    <t>toe/m3</t>
  </si>
  <si>
    <t>toe/ton</t>
  </si>
  <si>
    <t>kcal/m3</t>
  </si>
  <si>
    <t>MJ/m3</t>
  </si>
  <si>
    <t xml:space="preserve">     Other recovered gases</t>
    <phoneticPr fontId="2"/>
  </si>
  <si>
    <t>Unit</t>
    <phoneticPr fontId="2"/>
  </si>
  <si>
    <t>1000 metric tons</t>
  </si>
  <si>
    <t>ktoe</t>
    <phoneticPr fontId="2"/>
  </si>
  <si>
    <t xml:space="preserve">     Gas works gas</t>
    <phoneticPr fontId="2"/>
  </si>
  <si>
    <t xml:space="preserve">     Coke oven gas</t>
    <phoneticPr fontId="2"/>
  </si>
  <si>
    <t xml:space="preserve">     Blast furnace gas</t>
    <phoneticPr fontId="2"/>
  </si>
  <si>
    <t xml:space="preserve"> Total fuel input</t>
    <phoneticPr fontId="2"/>
  </si>
  <si>
    <t xml:space="preserve">     Coking coal</t>
    <phoneticPr fontId="2"/>
  </si>
  <si>
    <t xml:space="preserve">     Anthracite</t>
    <phoneticPr fontId="2"/>
  </si>
  <si>
    <t xml:space="preserve">     Other bituminous coal</t>
    <phoneticPr fontId="2"/>
  </si>
  <si>
    <t xml:space="preserve">     Sub-bituminous coal</t>
    <phoneticPr fontId="2"/>
  </si>
  <si>
    <t xml:space="preserve">     Lignite</t>
    <phoneticPr fontId="2"/>
  </si>
  <si>
    <t xml:space="preserve">     Peat</t>
    <phoneticPr fontId="2"/>
  </si>
  <si>
    <t xml:space="preserve">     Patent fuel</t>
    <phoneticPr fontId="2"/>
  </si>
  <si>
    <t xml:space="preserve">     Coke </t>
    <phoneticPr fontId="2"/>
  </si>
  <si>
    <t xml:space="preserve">     Coal tar </t>
    <phoneticPr fontId="2"/>
  </si>
  <si>
    <t xml:space="preserve">     BKB/PB</t>
    <phoneticPr fontId="2"/>
  </si>
  <si>
    <t xml:space="preserve"> Electricity generation (ktoe)</t>
    <phoneticPr fontId="2"/>
  </si>
  <si>
    <t xml:space="preserve"> Fuel input</t>
    <phoneticPr fontId="2"/>
  </si>
  <si>
    <t>Other renewable energy</t>
    <phoneticPr fontId="2"/>
  </si>
  <si>
    <t>District cooling plants</t>
  </si>
  <si>
    <t>Cooling and power plants</t>
  </si>
  <si>
    <t xml:space="preserve">   Gross chilled water production</t>
  </si>
  <si>
    <t xml:space="preserve">   Net chilled water production</t>
  </si>
  <si>
    <t xml:space="preserve">   Chilled water sold</t>
  </si>
  <si>
    <t>Heat sold</t>
  </si>
  <si>
    <t>B</t>
  </si>
  <si>
    <t>C</t>
  </si>
  <si>
    <t>Chilled water</t>
  </si>
  <si>
    <r>
      <t>Biogas</t>
    </r>
    <r>
      <rPr>
        <b/>
        <vertAlign val="superscript"/>
        <sz val="11"/>
        <rFont val="Times New Roman Baltic"/>
      </rPr>
      <t>2</t>
    </r>
  </si>
  <si>
    <r>
      <t>Others</t>
    </r>
    <r>
      <rPr>
        <b/>
        <vertAlign val="superscript"/>
        <sz val="11"/>
        <rFont val="Times New Roman Baltic"/>
      </rPr>
      <t>3</t>
    </r>
  </si>
  <si>
    <t>2. Biogas includes landfill gas, sewage sludge gas, other biogas from anaerobic fermentation and biogases from thermal processes</t>
  </si>
  <si>
    <t>Notes:</t>
  </si>
  <si>
    <r>
      <t>Chilled water</t>
    </r>
    <r>
      <rPr>
        <b/>
        <vertAlign val="superscript"/>
        <sz val="20"/>
        <rFont val="Times New Roman Baltic"/>
      </rPr>
      <t>4</t>
    </r>
    <r>
      <rPr>
        <b/>
        <sz val="20"/>
        <rFont val="Times New Roman Baltic"/>
        <family val="1"/>
        <charset val="186"/>
      </rPr>
      <t xml:space="preserve"> production (Table 1c)</t>
    </r>
  </si>
  <si>
    <t>million BTU</t>
  </si>
  <si>
    <t>Refiigeration ton-hour</t>
  </si>
  <si>
    <t>RTh</t>
  </si>
  <si>
    <t>mmbtu</t>
  </si>
  <si>
    <t>Useful conversion factors:</t>
  </si>
  <si>
    <t>1 MJ =</t>
  </si>
  <si>
    <t>kilocalories</t>
  </si>
  <si>
    <t>BTU</t>
  </si>
  <si>
    <t>Refrigeration ton</t>
  </si>
  <si>
    <t>1 RT =</t>
  </si>
  <si>
    <t>kW</t>
  </si>
  <si>
    <t>1 kW =</t>
  </si>
  <si>
    <t>RT</t>
  </si>
  <si>
    <t>BTU/minute</t>
  </si>
  <si>
    <t>kJ/s</t>
  </si>
  <si>
    <t>HP</t>
  </si>
  <si>
    <t>4. Chilled water produced in a district cooling plant that supplies the same to customers via pipeline network.</t>
  </si>
  <si>
    <t>Used for the production of chilled water</t>
  </si>
  <si>
    <t>Used for electricity production</t>
  </si>
  <si>
    <t>Value</t>
  </si>
  <si>
    <t>E</t>
  </si>
  <si>
    <t>F</t>
  </si>
  <si>
    <t>G</t>
  </si>
  <si>
    <t>H</t>
  </si>
  <si>
    <t xml:space="preserve"> Fuel input (ktoe)</t>
  </si>
  <si>
    <t>10^10 kcal</t>
  </si>
  <si>
    <t xml:space="preserve"> Heat and chilled water production (ktoe)</t>
  </si>
  <si>
    <t xml:space="preserve">   Canada</t>
    <phoneticPr fontId="2"/>
  </si>
  <si>
    <t xml:space="preserve">   Chile</t>
    <phoneticPr fontId="2"/>
  </si>
  <si>
    <t xml:space="preserve">   Hong Kong, China</t>
    <phoneticPr fontId="2"/>
  </si>
  <si>
    <t xml:space="preserve">   Mexico</t>
    <phoneticPr fontId="2"/>
  </si>
  <si>
    <t xml:space="preserve">   New Zealand</t>
    <phoneticPr fontId="2"/>
  </si>
  <si>
    <t xml:space="preserve">   Peru</t>
    <phoneticPr fontId="2"/>
  </si>
  <si>
    <t xml:space="preserve">   Philippines</t>
    <phoneticPr fontId="2"/>
  </si>
  <si>
    <t xml:space="preserve">   Singapore</t>
    <phoneticPr fontId="2"/>
  </si>
  <si>
    <t xml:space="preserve">   Thailand</t>
    <phoneticPr fontId="2"/>
  </si>
  <si>
    <t xml:space="preserve">   Viet Nam</t>
    <phoneticPr fontId="2"/>
  </si>
  <si>
    <t xml:space="preserve">   Lao P.D.R</t>
    <phoneticPr fontId="2"/>
  </si>
  <si>
    <t xml:space="preserve">   Cambodia</t>
    <phoneticPr fontId="2"/>
  </si>
  <si>
    <t>Afghanistan</t>
  </si>
  <si>
    <t>Åland Islands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</si>
  <si>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</si>
  <si>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</si>
  <si>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</si>
  <si>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</si>
  <si>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</si>
  <si>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</si>
  <si>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</si>
  <si>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</si>
  <si>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</si>
  <si>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</si>
  <si>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</si>
  <si>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</si>
  <si>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</si>
  <si>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</si>
  <si>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</si>
  <si>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</si>
  <si>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</si>
  <si>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</si>
  <si>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</si>
  <si>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</si>
  <si>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</si>
  <si>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</si>
  <si>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</si>
  <si>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Bolivia, Plurinational State of</t>
  </si>
  <si>
    <t>Bonaire, Sint Eustatius and Saba</t>
  </si>
  <si>
    <t>Bosnia and Herzegovina</t>
  </si>
  <si>
    <t>Botswana</t>
  </si>
  <si>
    <t>Bouvet Island</t>
  </si>
  <si>
    <t>Brazil</t>
  </si>
  <si>
    <t>British Indian Ocean Territory</t>
  </si>
  <si>
    <t>Bulgaria</t>
  </si>
  <si>
    <t>Burkina Faso</t>
  </si>
  <si>
    <t>Burundi</t>
  </si>
  <si>
    <t>Cameroon</t>
  </si>
  <si>
    <t>Cape Verde</t>
  </si>
  <si>
    <t>Cayman Islands</t>
  </si>
  <si>
    <t>Central African Republic</t>
  </si>
  <si>
    <t>Chad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</si>
  <si>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</si>
  <si>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</si>
  <si>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</si>
  <si>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</si>
  <si>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</si>
  <si>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</si>
  <si>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</si>
  <si>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</si>
  <si>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Côte d'Ivoire</t>
  </si>
  <si>
    <t>Croatia</t>
  </si>
  <si>
    <t>Cuba</t>
  </si>
  <si>
    <t>Curaçao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</si>
  <si>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</si>
  <si>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</si>
  <si>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</si>
  <si>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</si>
  <si>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</si>
  <si>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</si>
  <si>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</si>
  <si>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</si>
  <si>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</si>
  <si>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</si>
  <si>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</si>
  <si>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</si>
  <si>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</si>
  <si>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</si>
  <si>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</si>
  <si>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</si>
  <si>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</si>
  <si>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</si>
  <si>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</si>
  <si>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</si>
  <si>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</si>
  <si>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</si>
  <si>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</si>
  <si>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</si>
  <si>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</si>
  <si>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</si>
  <si>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</si>
  <si>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</si>
  <si>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</si>
  <si>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</si>
  <si>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</si>
  <si>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</si>
  <si>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</si>
  <si>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</si>
  <si>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</si>
  <si>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</si>
  <si>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</si>
  <si>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</si>
  <si>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</si>
  <si>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</si>
  <si>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</si>
  <si>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Hungary</t>
  </si>
  <si>
    <t>Iceland</t>
  </si>
  <si>
    <t>India</t>
  </si>
  <si>
    <t>Iran, Islamic Republic of</t>
  </si>
  <si>
    <t>Iraq</t>
  </si>
  <si>
    <t>Ireland</t>
  </si>
  <si>
    <t>Isle of Man</t>
  </si>
  <si>
    <t>Israel</t>
  </si>
  <si>
    <t>Italy</t>
  </si>
  <si>
    <t>Jamaica</t>
  </si>
  <si>
    <t>Jersey</t>
  </si>
  <si>
    <t>Jordan</t>
  </si>
  <si>
    <t>Kazakhstan</t>
  </si>
  <si>
    <t>Kenya</t>
  </si>
  <si>
    <t>Kiribati</t>
  </si>
  <si>
    <t>Korea, Democratic People's Republic of</t>
  </si>
  <si>
    <t>Kuwait</t>
  </si>
  <si>
    <t>Kyrgyzstan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</si>
  <si>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</si>
  <si>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</si>
  <si>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</si>
  <si>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</si>
  <si>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</si>
  <si>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</si>
  <si>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</si>
  <si>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</si>
  <si>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</si>
  <si>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</si>
  <si>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</si>
  <si>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</si>
  <si>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</si>
  <si>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</si>
  <si>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</si>
  <si>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</si>
  <si>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</si>
  <si>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</si>
  <si>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</si>
  <si>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</si>
  <si>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</si>
  <si>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</si>
  <si>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</si>
  <si>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</si>
  <si>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</si>
  <si>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</si>
  <si>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</si>
  <si>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</si>
  <si>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Namibia</t>
  </si>
  <si>
    <t>Nauru</t>
  </si>
  <si>
    <t>Nepal</t>
  </si>
  <si>
    <t>Netherlands</t>
  </si>
  <si>
    <t>New Caledonia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</si>
  <si>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</si>
  <si>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</si>
  <si>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</si>
  <si>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</si>
  <si>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</si>
  <si>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</si>
  <si>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</si>
  <si>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</si>
  <si>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</si>
  <si>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</si>
  <si>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Palestine, State of</t>
  </si>
  <si>
    <t>Panama</t>
  </si>
  <si>
    <t>Paraguay</t>
  </si>
  <si>
    <t>Pitcairn</t>
  </si>
  <si>
    <t>Poland</t>
  </si>
  <si>
    <t>Portugal</t>
  </si>
  <si>
    <t>Puerto Rico</t>
  </si>
  <si>
    <t>Qatar</t>
  </si>
  <si>
    <t>Réunion</t>
  </si>
  <si>
    <t>Romania</t>
  </si>
  <si>
    <t>Rwanda</t>
  </si>
  <si>
    <t>Saint Barthélemy</t>
  </si>
  <si>
    <t>Saint Helena, Ascension and Tristan da Cunha</t>
  </si>
  <si>
    <t>Saint Kitts and Nevis</t>
  </si>
  <si>
    <t>Saint Lucia</t>
  </si>
  <si>
    <t>Saint Martin (French part)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</si>
  <si>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</si>
  <si>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</si>
  <si>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</si>
  <si>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</si>
  <si>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</si>
  <si>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</si>
  <si>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</si>
  <si>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</si>
  <si>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</si>
  <si>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</si>
  <si>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Sint Maarten (Dutch part)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</si>
  <si>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</si>
  <si>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</si>
  <si>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</si>
  <si>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</si>
  <si>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</si>
  <si>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</si>
  <si>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Sudan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</si>
  <si>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</si>
  <si>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</si>
  <si>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</si>
  <si>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</si>
  <si>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</si>
  <si>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</si>
  <si>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</si>
  <si>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</si>
  <si>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</si>
  <si>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Tajikistan</t>
  </si>
  <si>
    <t>Tanzania, United Republic of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</si>
  <si>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</si>
  <si>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</si>
  <si>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</si>
  <si>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</si>
  <si>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</si>
  <si>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</si>
  <si>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</si>
  <si>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</si>
  <si>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</si>
  <si>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</si>
  <si>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</si>
  <si>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</si>
  <si>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</si>
  <si>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</si>
  <si>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</si>
  <si>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</si>
  <si>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</si>
  <si>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Venezuela, Bolivarian Republic of</t>
  </si>
  <si>
    <t>Virgin Islands, British</t>
  </si>
  <si>
    <t>Virgin Islands, U.S.</t>
  </si>
  <si>
    <t>Wallis and Futuna</t>
  </si>
  <si>
    <t>Western Sahara</t>
  </si>
  <si>
    <t>Yemen</t>
  </si>
  <si>
    <t>Zambia</t>
  </si>
  <si>
    <t>Zimbabwe</t>
  </si>
  <si>
    <t>Total</t>
    <phoneticPr fontId="2"/>
  </si>
  <si>
    <t>Imports by source (Table 5a)</t>
  </si>
  <si>
    <t>Exports by destination (Table 5b)</t>
  </si>
  <si>
    <r>
      <t>Net electricity generating capacity</t>
    </r>
    <r>
      <rPr>
        <b/>
        <vertAlign val="superscript"/>
        <sz val="20"/>
        <rFont val="Times New Roman Baltic"/>
        <family val="1"/>
        <charset val="186"/>
      </rPr>
      <t>1</t>
    </r>
    <r>
      <rPr>
        <b/>
        <sz val="20"/>
        <rFont val="Times New Roman Baltic"/>
        <family val="1"/>
        <charset val="186"/>
      </rPr>
      <t xml:space="preserve"> (Table 6)</t>
    </r>
  </si>
  <si>
    <t>Net
calorific value</t>
  </si>
  <si>
    <t>Renewable municipal solid waste</t>
  </si>
  <si>
    <t>Non-renewable municipal solid waste</t>
  </si>
  <si>
    <r>
      <t>Industrial wastes</t>
    </r>
    <r>
      <rPr>
        <b/>
        <vertAlign val="superscript"/>
        <sz val="11"/>
        <rFont val="Times New Roman Baltic"/>
      </rPr>
      <t>1</t>
    </r>
  </si>
  <si>
    <t>1. Wastes should be disaggregated into industrial wastes, and renewable municipal solid waste and non-renewable municipal solid wastes</t>
  </si>
  <si>
    <t>Pumped-storage</t>
  </si>
  <si>
    <t>Battery electricity storage</t>
  </si>
  <si>
    <t>Stored in batteries</t>
  </si>
  <si>
    <t>I</t>
  </si>
  <si>
    <t>J</t>
  </si>
  <si>
    <t>O</t>
  </si>
  <si>
    <t>P</t>
  </si>
  <si>
    <t>Q</t>
  </si>
  <si>
    <t>R</t>
  </si>
  <si>
    <t>A</t>
  </si>
  <si>
    <t>D</t>
  </si>
  <si>
    <t>Electricity imports</t>
  </si>
  <si>
    <t>Pure Hydro</t>
  </si>
  <si>
    <t>Auto-producer</t>
  </si>
  <si>
    <t>Pumped-storage hydro</t>
  </si>
  <si>
    <t>Battery storage</t>
  </si>
  <si>
    <t>Rated power capacity (MW)</t>
  </si>
  <si>
    <t>Storage capacity (MWh)</t>
  </si>
  <si>
    <t>Electricity supplied to the grid (GWh)</t>
  </si>
  <si>
    <t>Electricity Storage (Table 7)</t>
  </si>
  <si>
    <t>Autoproducer</t>
  </si>
  <si>
    <t>Electricity used for storage (GWh)</t>
  </si>
  <si>
    <t>3. Others includes production using heat from chemical processes</t>
  </si>
  <si>
    <t>toe/unit</t>
  </si>
  <si>
    <t>APEC format for annual energy data</t>
  </si>
  <si>
    <r>
      <t>Solar</t>
    </r>
    <r>
      <rPr>
        <vertAlign val="superscript"/>
        <sz val="11"/>
        <rFont val="Times New Roman Baltic"/>
      </rPr>
      <t>2</t>
    </r>
  </si>
  <si>
    <r>
      <t>Wastes</t>
    </r>
    <r>
      <rPr>
        <vertAlign val="superscript"/>
        <sz val="11"/>
        <rFont val="Times New Roman Baltic"/>
        <family val="1"/>
        <charset val="186"/>
      </rPr>
      <t>3</t>
    </r>
  </si>
  <si>
    <r>
      <t>Biogas</t>
    </r>
    <r>
      <rPr>
        <vertAlign val="superscript"/>
        <sz val="11"/>
        <rFont val="Times New Roman Baltic"/>
        <family val="1"/>
        <charset val="186"/>
      </rPr>
      <t>4</t>
    </r>
  </si>
  <si>
    <r>
      <t>Others</t>
    </r>
    <r>
      <rPr>
        <vertAlign val="superscript"/>
        <sz val="11"/>
        <rFont val="Times New Roman Baltic"/>
        <family val="1"/>
        <charset val="186"/>
      </rPr>
      <t>5</t>
    </r>
  </si>
  <si>
    <t>4. Biogas includes landfill gas, sewage sludge gas, other biogas from anaerobic fermentation and biogases from thermal processes</t>
  </si>
  <si>
    <t>Total</t>
  </si>
  <si>
    <t>2. For solar PV, this should be the capaicty of inverters that are connected to the grid and not the total capacity of the solar panels.</t>
  </si>
  <si>
    <t>3. Wastes includes industrial wastes and municipal solid wastes</t>
  </si>
  <si>
    <t>5. Others includes include electricity generaiton from chemical heat and other sources not elsewhere specified.</t>
  </si>
  <si>
    <t>toe/tonne</t>
  </si>
  <si>
    <r>
      <t>ktoe/10</t>
    </r>
    <r>
      <rPr>
        <vertAlign val="superscript"/>
        <sz val="11"/>
        <rFont val="Times New Roman"/>
        <family val="1"/>
      </rPr>
      <t>6</t>
    </r>
    <r>
      <rPr>
        <sz val="11"/>
        <rFont val="Times New Roman"/>
        <family val="1"/>
      </rPr>
      <t xml:space="preserve"> m</t>
    </r>
    <r>
      <rPr>
        <vertAlign val="superscript"/>
        <sz val="11"/>
        <rFont val="Times New Roman"/>
        <family val="1"/>
      </rPr>
      <t>3</t>
    </r>
  </si>
  <si>
    <t>Electricity supplied for own consumption (GWh)</t>
  </si>
  <si>
    <t>Below 1 MW</t>
  </si>
  <si>
    <t>1 MW to 10 MW</t>
  </si>
  <si>
    <t>above 100 MW</t>
  </si>
  <si>
    <t>Above 10 MW to 100 MW</t>
  </si>
  <si>
    <t>Pure hydro</t>
  </si>
  <si>
    <t>The Coordinating Agency for Expert Group on Energy Data Analysis (EGEDA)</t>
  </si>
  <si>
    <t>Energy Statistics and Training Office (ESTO)</t>
  </si>
  <si>
    <t>Asia Pacific Energy Research Centre (APERC)</t>
  </si>
  <si>
    <r>
      <t xml:space="preserve">Please send accomplished questionnaire to: </t>
    </r>
    <r>
      <rPr>
        <b/>
        <u/>
        <sz val="11"/>
        <rFont val="Times New Roman"/>
        <family val="1"/>
      </rPr>
      <t>esto@aperc.or.jp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</si>
</sst>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[Red]\-#,##0.0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Times New Roman Baltic"/>
      <family val="1"/>
      <charset val="186"/>
    </font>
    <font>
      <b/>
      <sz val="2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20"/>
      <name val="Times New Roman"/>
      <family val="1"/>
    </font>
    <font>
      <i/>
      <sz val="11"/>
      <name val="Times New Roman Baltic"/>
      <family val="1"/>
      <charset val="186"/>
    </font>
    <font>
      <b/>
      <sz val="11"/>
      <name val="Times New Roman"/>
      <family val="1"/>
    </font>
    <font>
      <sz val="9"/>
      <name val="Times New Roman"/>
      <family val="1"/>
    </font>
    <font>
      <b/>
      <vertAlign val="superscript"/>
      <sz val="20"/>
      <name val="Times New Roman Baltic"/>
      <family val="1"/>
      <charset val="186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sz val="11"/>
      <name val="ＭＳ Ｐゴシック"/>
      <family val="3"/>
      <charset val="128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name val="Times New Roman Baltic"/>
    </font>
    <font>
      <b/>
      <sz val="14"/>
      <name val="Times New Roman"/>
      <family val="1"/>
    </font>
    <font>
      <sz val="9"/>
      <name val="Arial"/>
      <family val="2"/>
    </font>
    <font>
      <b/>
      <sz val="11"/>
      <name val="Times New Roman Baltic"/>
    </font>
    <font>
      <sz val="9"/>
      <name val="Times New Roman Baltic"/>
      <family val="1"/>
      <charset val="186"/>
    </font>
    <font>
      <vertAlign val="superscript"/>
      <sz val="11"/>
      <name val="Times New Roman Baltic"/>
      <family val="1"/>
      <charset val="186"/>
    </font>
    <font>
      <b/>
      <vertAlign val="superscript"/>
      <sz val="11"/>
      <name val="Times New Roman Baltic"/>
    </font>
    <font>
      <b/>
      <vertAlign val="superscript"/>
      <sz val="20"/>
      <name val="Times New Roman Baltic"/>
    </font>
    <font>
      <b/>
      <i/>
      <sz val="11"/>
      <name val="Times New Roman Baltic"/>
    </font>
    <font>
      <sz val="11"/>
      <name val="Times New Roman Baltic"/>
    </font>
    <font>
      <vertAlign val="superscript"/>
      <sz val="11"/>
      <name val="Times New Roman Baltic"/>
    </font>
    <font>
      <b/>
      <sz val="20"/>
      <color theme="1"/>
      <name val="Times New Roman Baltic"/>
      <family val="1"/>
      <charset val="186"/>
    </font>
    <font>
      <sz val="11"/>
      <color theme="1"/>
      <name val="ＭＳ Ｐゴシック"/>
      <family val="3"/>
      <charset val="128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/>
    <xf numFmtId="0" fontId="22" fillId="0" borderId="0"/>
  </cellStyleXfs>
  <cellXfs count="482">
    <xf numFmtId="0" fontId="0" fillId="0" borderId="0" xfId="0"/>
    <xf numFmtId="0" fontId="8" fillId="2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/>
    <xf numFmtId="0" fontId="13" fillId="2" borderId="0" xfId="0" applyFont="1" applyFill="1"/>
    <xf numFmtId="0" fontId="14" fillId="0" borderId="1" xfId="0" quotePrefix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6" fillId="2" borderId="0" xfId="0" applyFont="1" applyFill="1"/>
    <xf numFmtId="0" fontId="6" fillId="0" borderId="1" xfId="0" applyFont="1" applyBorder="1" applyProtection="1">
      <protection locked="0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0" xfId="0" applyFont="1" applyBorder="1" applyAlignment="1">
      <alignment horizontal="center"/>
    </xf>
    <xf numFmtId="38" fontId="3" fillId="3" borderId="21" xfId="1" applyFont="1" applyFill="1" applyBorder="1" applyProtection="1"/>
    <xf numFmtId="0" fontId="3" fillId="0" borderId="22" xfId="0" applyFont="1" applyBorder="1"/>
    <xf numFmtId="0" fontId="3" fillId="0" borderId="23" xfId="0" applyFont="1" applyBorder="1" applyAlignment="1">
      <alignment horizontal="center"/>
    </xf>
    <xf numFmtId="38" fontId="3" fillId="3" borderId="26" xfId="1" applyFont="1" applyFill="1" applyBorder="1" applyProtection="1"/>
    <xf numFmtId="38" fontId="5" fillId="3" borderId="30" xfId="1" applyFont="1" applyFill="1" applyBorder="1" applyProtection="1"/>
    <xf numFmtId="0" fontId="3" fillId="0" borderId="31" xfId="0" applyFont="1" applyBorder="1"/>
    <xf numFmtId="0" fontId="3" fillId="0" borderId="32" xfId="0" applyFont="1" applyBorder="1" applyAlignment="1">
      <alignment horizontal="center"/>
    </xf>
    <xf numFmtId="38" fontId="3" fillId="3" borderId="33" xfId="1" applyFont="1" applyFill="1" applyBorder="1" applyProtection="1"/>
    <xf numFmtId="38" fontId="3" fillId="0" borderId="34" xfId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5" fillId="0" borderId="36" xfId="0" applyFont="1" applyBorder="1"/>
    <xf numFmtId="38" fontId="5" fillId="3" borderId="36" xfId="1" applyFont="1" applyFill="1" applyBorder="1" applyProtection="1"/>
    <xf numFmtId="38" fontId="5" fillId="3" borderId="38" xfId="1" applyFont="1" applyFill="1" applyBorder="1" applyProtection="1"/>
    <xf numFmtId="0" fontId="5" fillId="0" borderId="39" xfId="0" applyFont="1" applyBorder="1"/>
    <xf numFmtId="0" fontId="3" fillId="0" borderId="40" xfId="0" applyFont="1" applyBorder="1" applyAlignment="1">
      <alignment horizontal="center"/>
    </xf>
    <xf numFmtId="38" fontId="5" fillId="3" borderId="39" xfId="1" applyFont="1" applyFill="1" applyBorder="1" applyProtection="1"/>
    <xf numFmtId="0" fontId="3" fillId="0" borderId="41" xfId="0" applyFont="1" applyBorder="1"/>
    <xf numFmtId="0" fontId="3" fillId="0" borderId="21" xfId="0" applyFont="1" applyBorder="1" applyAlignment="1">
      <alignment horizontal="center"/>
    </xf>
    <xf numFmtId="0" fontId="3" fillId="0" borderId="42" xfId="0" applyFont="1" applyBorder="1"/>
    <xf numFmtId="0" fontId="3" fillId="0" borderId="26" xfId="0" applyFont="1" applyBorder="1" applyAlignment="1">
      <alignment horizontal="center"/>
    </xf>
    <xf numFmtId="0" fontId="5" fillId="0" borderId="37" xfId="0" applyFont="1" applyBorder="1"/>
    <xf numFmtId="38" fontId="5" fillId="3" borderId="37" xfId="1" applyFont="1" applyFill="1" applyBorder="1" applyProtection="1"/>
    <xf numFmtId="38" fontId="5" fillId="3" borderId="15" xfId="1" applyFont="1" applyFill="1" applyBorder="1" applyProtection="1"/>
    <xf numFmtId="38" fontId="3" fillId="0" borderId="41" xfId="1" applyFont="1" applyFill="1" applyBorder="1" applyProtection="1">
      <protection locked="0"/>
    </xf>
    <xf numFmtId="38" fontId="3" fillId="0" borderId="43" xfId="1" applyFont="1" applyFill="1" applyBorder="1" applyProtection="1">
      <protection locked="0"/>
    </xf>
    <xf numFmtId="38" fontId="3" fillId="0" borderId="42" xfId="1" applyFont="1" applyFill="1" applyBorder="1" applyProtection="1">
      <protection locked="0"/>
    </xf>
    <xf numFmtId="38" fontId="3" fillId="0" borderId="44" xfId="1" applyFont="1" applyFill="1" applyBorder="1" applyProtection="1">
      <protection locked="0"/>
    </xf>
    <xf numFmtId="38" fontId="3" fillId="0" borderId="19" xfId="1" applyFont="1" applyFill="1" applyBorder="1" applyProtection="1">
      <protection locked="0"/>
    </xf>
    <xf numFmtId="38" fontId="3" fillId="0" borderId="45" xfId="1" applyFont="1" applyFill="1" applyBorder="1" applyProtection="1">
      <protection locked="0"/>
    </xf>
    <xf numFmtId="38" fontId="3" fillId="0" borderId="31" xfId="1" applyFont="1" applyFill="1" applyBorder="1" applyProtection="1">
      <protection locked="0"/>
    </xf>
    <xf numFmtId="38" fontId="3" fillId="0" borderId="46" xfId="1" applyFont="1" applyFill="1" applyBorder="1" applyProtection="1">
      <protection locked="0"/>
    </xf>
    <xf numFmtId="0" fontId="6" fillId="0" borderId="0" xfId="0" applyFont="1" applyAlignment="1">
      <alignment horizontal="right"/>
    </xf>
    <xf numFmtId="0" fontId="10" fillId="5" borderId="2" xfId="0" applyFont="1" applyFill="1" applyBorder="1"/>
    <xf numFmtId="0" fontId="6" fillId="5" borderId="3" xfId="0" applyFont="1" applyFill="1" applyBorder="1" applyAlignment="1">
      <alignment horizontal="center"/>
    </xf>
    <xf numFmtId="0" fontId="6" fillId="5" borderId="3" xfId="0" applyFont="1" applyFill="1" applyBorder="1"/>
    <xf numFmtId="0" fontId="6" fillId="5" borderId="50" xfId="0" applyFont="1" applyFill="1" applyBorder="1"/>
    <xf numFmtId="0" fontId="6" fillId="0" borderId="19" xfId="0" applyFont="1" applyBorder="1"/>
    <xf numFmtId="0" fontId="6" fillId="0" borderId="45" xfId="0" applyFont="1" applyBorder="1" applyAlignment="1">
      <alignment horizontal="center"/>
    </xf>
    <xf numFmtId="38" fontId="6" fillId="3" borderId="52" xfId="1" applyFont="1" applyFill="1" applyBorder="1" applyProtection="1"/>
    <xf numFmtId="38" fontId="6" fillId="3" borderId="53" xfId="1" applyFont="1" applyFill="1" applyBorder="1" applyProtection="1"/>
    <xf numFmtId="38" fontId="6" fillId="4" borderId="54" xfId="1" applyFont="1" applyFill="1" applyBorder="1" applyProtection="1"/>
    <xf numFmtId="0" fontId="6" fillId="4" borderId="50" xfId="0" applyFont="1" applyFill="1" applyBorder="1"/>
    <xf numFmtId="0" fontId="6" fillId="0" borderId="22" xfId="0" applyFont="1" applyBorder="1"/>
    <xf numFmtId="0" fontId="6" fillId="0" borderId="50" xfId="0" applyFont="1" applyBorder="1" applyAlignment="1">
      <alignment horizontal="center"/>
    </xf>
    <xf numFmtId="38" fontId="6" fillId="4" borderId="55" xfId="1" applyFont="1" applyFill="1" applyBorder="1" applyProtection="1"/>
    <xf numFmtId="38" fontId="6" fillId="4" borderId="56" xfId="1" applyFont="1" applyFill="1" applyBorder="1" applyProtection="1"/>
    <xf numFmtId="38" fontId="6" fillId="3" borderId="57" xfId="1" applyFont="1" applyFill="1" applyBorder="1" applyProtection="1"/>
    <xf numFmtId="0" fontId="6" fillId="4" borderId="43" xfId="0" applyFont="1" applyFill="1" applyBorder="1"/>
    <xf numFmtId="0" fontId="6" fillId="0" borderId="37" xfId="0" applyFont="1" applyBorder="1"/>
    <xf numFmtId="0" fontId="6" fillId="0" borderId="15" xfId="0" applyFont="1" applyBorder="1" applyAlignment="1">
      <alignment horizontal="center"/>
    </xf>
    <xf numFmtId="38" fontId="6" fillId="4" borderId="52" xfId="1" applyFont="1" applyFill="1" applyBorder="1" applyProtection="1"/>
    <xf numFmtId="38" fontId="6" fillId="4" borderId="53" xfId="1" applyFont="1" applyFill="1" applyBorder="1" applyProtection="1"/>
    <xf numFmtId="0" fontId="6" fillId="0" borderId="43" xfId="0" applyFont="1" applyBorder="1" applyAlignment="1">
      <alignment horizontal="center"/>
    </xf>
    <xf numFmtId="0" fontId="6" fillId="4" borderId="43" xfId="0" applyFont="1" applyFill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24" xfId="0" applyFont="1" applyBorder="1"/>
    <xf numFmtId="0" fontId="6" fillId="0" borderId="59" xfId="0" applyFont="1" applyBorder="1" applyAlignment="1">
      <alignment horizontal="center"/>
    </xf>
    <xf numFmtId="38" fontId="6" fillId="3" borderId="60" xfId="1" applyFont="1" applyFill="1" applyBorder="1" applyProtection="1"/>
    <xf numFmtId="38" fontId="6" fillId="3" borderId="61" xfId="1" applyFont="1" applyFill="1" applyBorder="1" applyProtection="1"/>
    <xf numFmtId="38" fontId="6" fillId="3" borderId="62" xfId="1" applyFont="1" applyFill="1" applyBorder="1" applyProtection="1"/>
    <xf numFmtId="0" fontId="6" fillId="4" borderId="44" xfId="0" applyFont="1" applyFill="1" applyBorder="1" applyAlignment="1">
      <alignment horizontal="center"/>
    </xf>
    <xf numFmtId="0" fontId="10" fillId="5" borderId="63" xfId="0" applyFont="1" applyFill="1" applyBorder="1"/>
    <xf numFmtId="0" fontId="6" fillId="5" borderId="28" xfId="0" applyFont="1" applyFill="1" applyBorder="1" applyAlignment="1">
      <alignment horizontal="center"/>
    </xf>
    <xf numFmtId="38" fontId="6" fillId="5" borderId="28" xfId="1" applyFont="1" applyFill="1" applyBorder="1" applyProtection="1"/>
    <xf numFmtId="38" fontId="6" fillId="5" borderId="30" xfId="1" applyFont="1" applyFill="1" applyBorder="1" applyProtection="1"/>
    <xf numFmtId="0" fontId="6" fillId="5" borderId="30" xfId="0" applyFont="1" applyFill="1" applyBorder="1" applyAlignment="1">
      <alignment horizontal="center"/>
    </xf>
    <xf numFmtId="38" fontId="6" fillId="3" borderId="64" xfId="1" applyFont="1" applyFill="1" applyBorder="1" applyProtection="1"/>
    <xf numFmtId="0" fontId="6" fillId="4" borderId="50" xfId="0" applyFont="1" applyFill="1" applyBorder="1" applyAlignment="1">
      <alignment horizontal="center"/>
    </xf>
    <xf numFmtId="38" fontId="6" fillId="4" borderId="65" xfId="1" applyFont="1" applyFill="1" applyBorder="1" applyProtection="1"/>
    <xf numFmtId="38" fontId="6" fillId="3" borderId="55" xfId="1" applyFont="1" applyFill="1" applyBorder="1" applyProtection="1"/>
    <xf numFmtId="38" fontId="6" fillId="3" borderId="54" xfId="1" applyFont="1" applyFill="1" applyBorder="1" applyProtection="1"/>
    <xf numFmtId="0" fontId="6" fillId="0" borderId="66" xfId="0" applyFont="1" applyBorder="1"/>
    <xf numFmtId="0" fontId="6" fillId="0" borderId="31" xfId="0" applyFont="1" applyBorder="1"/>
    <xf numFmtId="0" fontId="6" fillId="0" borderId="46" xfId="0" applyFont="1" applyBorder="1" applyAlignment="1">
      <alignment horizontal="center"/>
    </xf>
    <xf numFmtId="38" fontId="6" fillId="3" borderId="67" xfId="1" applyFont="1" applyFill="1" applyBorder="1" applyProtection="1"/>
    <xf numFmtId="38" fontId="6" fillId="3" borderId="68" xfId="1" applyFont="1" applyFill="1" applyBorder="1" applyProtection="1"/>
    <xf numFmtId="38" fontId="6" fillId="3" borderId="69" xfId="1" applyFont="1" applyFill="1" applyBorder="1" applyProtection="1"/>
    <xf numFmtId="0" fontId="6" fillId="4" borderId="71" xfId="0" applyFont="1" applyFill="1" applyBorder="1"/>
    <xf numFmtId="0" fontId="6" fillId="0" borderId="0" xfId="0" applyFont="1" applyAlignment="1">
      <alignment horizontal="center"/>
    </xf>
    <xf numFmtId="0" fontId="6" fillId="0" borderId="36" xfId="0" applyFont="1" applyBorder="1"/>
    <xf numFmtId="0" fontId="6" fillId="0" borderId="6" xfId="0" applyFont="1" applyBorder="1" applyAlignment="1">
      <alignment horizontal="center"/>
    </xf>
    <xf numFmtId="9" fontId="6" fillId="3" borderId="4" xfId="3" applyFont="1" applyFill="1" applyBorder="1" applyAlignment="1" applyProtection="1">
      <alignment horizontal="right"/>
    </xf>
    <xf numFmtId="9" fontId="6" fillId="3" borderId="72" xfId="3" applyFont="1" applyFill="1" applyBorder="1" applyAlignment="1" applyProtection="1">
      <alignment horizontal="right"/>
    </xf>
    <xf numFmtId="9" fontId="6" fillId="3" borderId="73" xfId="3" applyFont="1" applyFill="1" applyBorder="1" applyAlignment="1" applyProtection="1">
      <alignment horizontal="right"/>
    </xf>
    <xf numFmtId="0" fontId="6" fillId="0" borderId="23" xfId="0" applyFont="1" applyBorder="1" applyAlignment="1">
      <alignment horizontal="center"/>
    </xf>
    <xf numFmtId="9" fontId="6" fillId="3" borderId="55" xfId="3" applyFont="1" applyFill="1" applyBorder="1" applyAlignment="1" applyProtection="1">
      <alignment horizontal="right"/>
    </xf>
    <xf numFmtId="9" fontId="6" fillId="3" borderId="65" xfId="3" applyFont="1" applyFill="1" applyBorder="1" applyAlignment="1" applyProtection="1">
      <alignment horizontal="right"/>
    </xf>
    <xf numFmtId="9" fontId="6" fillId="3" borderId="21" xfId="3" applyFont="1" applyFill="1" applyBorder="1" applyAlignment="1" applyProtection="1">
      <alignment horizontal="right"/>
    </xf>
    <xf numFmtId="0" fontId="6" fillId="0" borderId="74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9" fontId="6" fillId="3" borderId="67" xfId="3" applyFont="1" applyFill="1" applyBorder="1" applyAlignment="1" applyProtection="1">
      <alignment horizontal="right"/>
    </xf>
    <xf numFmtId="9" fontId="6" fillId="3" borderId="75" xfId="3" applyFont="1" applyFill="1" applyBorder="1" applyAlignment="1" applyProtection="1">
      <alignment horizontal="right"/>
    </xf>
    <xf numFmtId="9" fontId="6" fillId="3" borderId="33" xfId="3" applyFont="1" applyFill="1" applyBorder="1" applyAlignment="1" applyProtection="1">
      <alignment horizontal="right"/>
    </xf>
    <xf numFmtId="38" fontId="6" fillId="0" borderId="55" xfId="1" applyFont="1" applyBorder="1" applyProtection="1">
      <protection locked="0"/>
    </xf>
    <xf numFmtId="38" fontId="6" fillId="0" borderId="56" xfId="1" applyFont="1" applyBorder="1" applyProtection="1">
      <protection locked="0"/>
    </xf>
    <xf numFmtId="38" fontId="6" fillId="0" borderId="57" xfId="1" applyFont="1" applyBorder="1" applyProtection="1">
      <protection locked="0"/>
    </xf>
    <xf numFmtId="38" fontId="6" fillId="0" borderId="65" xfId="1" applyFont="1" applyBorder="1" applyProtection="1">
      <protection locked="0"/>
    </xf>
    <xf numFmtId="38" fontId="3" fillId="0" borderId="41" xfId="1" applyFont="1" applyBorder="1" applyProtection="1">
      <protection locked="0"/>
    </xf>
    <xf numFmtId="38" fontId="3" fillId="0" borderId="43" xfId="1" applyFont="1" applyBorder="1" applyProtection="1">
      <protection locked="0"/>
    </xf>
    <xf numFmtId="38" fontId="3" fillId="0" borderId="37" xfId="1" applyFont="1" applyBorder="1" applyProtection="1">
      <protection locked="0"/>
    </xf>
    <xf numFmtId="38" fontId="3" fillId="0" borderId="15" xfId="1" applyFont="1" applyBorder="1" applyProtection="1">
      <protection locked="0"/>
    </xf>
    <xf numFmtId="38" fontId="3" fillId="0" borderId="42" xfId="1" applyFont="1" applyBorder="1" applyProtection="1">
      <protection locked="0"/>
    </xf>
    <xf numFmtId="38" fontId="3" fillId="0" borderId="44" xfId="1" applyFont="1" applyBorder="1" applyProtection="1">
      <protection locked="0"/>
    </xf>
    <xf numFmtId="38" fontId="3" fillId="0" borderId="22" xfId="1" applyFont="1" applyBorder="1" applyProtection="1">
      <protection locked="0"/>
    </xf>
    <xf numFmtId="38" fontId="3" fillId="0" borderId="31" xfId="1" applyFont="1" applyBorder="1" applyProtection="1">
      <protection locked="0"/>
    </xf>
    <xf numFmtId="38" fontId="3" fillId="0" borderId="46" xfId="1" applyFont="1" applyBorder="1" applyProtection="1">
      <protection locked="0"/>
    </xf>
    <xf numFmtId="0" fontId="3" fillId="0" borderId="7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77" xfId="0" applyFont="1" applyBorder="1" applyAlignment="1">
      <alignment horizontal="center"/>
    </xf>
    <xf numFmtId="38" fontId="3" fillId="3" borderId="37" xfId="1" applyFont="1" applyFill="1" applyBorder="1" applyProtection="1"/>
    <xf numFmtId="38" fontId="3" fillId="3" borderId="15" xfId="1" applyFont="1" applyFill="1" applyBorder="1" applyProtection="1"/>
    <xf numFmtId="0" fontId="3" fillId="0" borderId="56" xfId="0" applyFont="1" applyBorder="1" applyAlignment="1">
      <alignment horizontal="center"/>
    </xf>
    <xf numFmtId="38" fontId="3" fillId="3" borderId="41" xfId="1" applyFont="1" applyFill="1" applyBorder="1" applyProtection="1"/>
    <xf numFmtId="38" fontId="3" fillId="3" borderId="43" xfId="1" applyFont="1" applyFill="1" applyBorder="1" applyProtection="1"/>
    <xf numFmtId="0" fontId="3" fillId="0" borderId="37" xfId="0" applyFont="1" applyBorder="1"/>
    <xf numFmtId="0" fontId="3" fillId="0" borderId="13" xfId="0" applyFont="1" applyBorder="1" applyAlignment="1">
      <alignment horizontal="center"/>
    </xf>
    <xf numFmtId="0" fontId="3" fillId="0" borderId="78" xfId="0" applyFont="1" applyBorder="1"/>
    <xf numFmtId="0" fontId="3" fillId="0" borderId="79" xfId="0" applyFont="1" applyBorder="1" applyAlignment="1">
      <alignment horizontal="center"/>
    </xf>
    <xf numFmtId="38" fontId="3" fillId="3" borderId="78" xfId="1" applyFont="1" applyFill="1" applyBorder="1" applyProtection="1"/>
    <xf numFmtId="38" fontId="3" fillId="3" borderId="80" xfId="1" applyFont="1" applyFill="1" applyBorder="1" applyProtection="1"/>
    <xf numFmtId="0" fontId="3" fillId="0" borderId="81" xfId="0" applyFont="1" applyBorder="1" applyAlignment="1">
      <alignment horizontal="center"/>
    </xf>
    <xf numFmtId="38" fontId="3" fillId="3" borderId="39" xfId="1" applyFont="1" applyFill="1" applyBorder="1" applyProtection="1"/>
    <xf numFmtId="38" fontId="3" fillId="3" borderId="30" xfId="1" applyFont="1" applyFill="1" applyBorder="1" applyProtection="1"/>
    <xf numFmtId="0" fontId="3" fillId="0" borderId="61" xfId="0" applyFont="1" applyBorder="1" applyAlignment="1">
      <alignment horizontal="center"/>
    </xf>
    <xf numFmtId="0" fontId="3" fillId="0" borderId="8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/>
    </xf>
    <xf numFmtId="0" fontId="3" fillId="0" borderId="84" xfId="0" applyFont="1" applyBorder="1" applyAlignment="1">
      <alignment horizontal="center"/>
    </xf>
    <xf numFmtId="0" fontId="3" fillId="0" borderId="85" xfId="0" applyFont="1" applyBorder="1" applyAlignment="1">
      <alignment horizontal="center"/>
    </xf>
    <xf numFmtId="0" fontId="3" fillId="0" borderId="84" xfId="0" applyFont="1" applyBorder="1" applyAlignment="1">
      <alignment horizontal="center" wrapText="1"/>
    </xf>
    <xf numFmtId="0" fontId="3" fillId="0" borderId="2" xfId="0" applyFont="1" applyBorder="1"/>
    <xf numFmtId="0" fontId="3" fillId="0" borderId="73" xfId="0" applyFont="1" applyBorder="1" applyAlignment="1">
      <alignment horizontal="center"/>
    </xf>
    <xf numFmtId="38" fontId="3" fillId="3" borderId="73" xfId="1" applyFont="1" applyFill="1" applyBorder="1" applyProtection="1"/>
    <xf numFmtId="0" fontId="3" fillId="0" borderId="86" xfId="0" applyFont="1" applyBorder="1"/>
    <xf numFmtId="38" fontId="3" fillId="3" borderId="32" xfId="1" applyFont="1" applyFill="1" applyBorder="1" applyProtection="1"/>
    <xf numFmtId="0" fontId="11" fillId="0" borderId="0" xfId="0" applyFont="1"/>
    <xf numFmtId="38" fontId="3" fillId="0" borderId="76" xfId="1" applyFont="1" applyBorder="1" applyProtection="1">
      <protection locked="0"/>
    </xf>
    <xf numFmtId="38" fontId="3" fillId="0" borderId="87" xfId="1" applyFont="1" applyBorder="1" applyProtection="1">
      <protection locked="0"/>
    </xf>
    <xf numFmtId="38" fontId="3" fillId="0" borderId="4" xfId="1" applyFont="1" applyBorder="1" applyProtection="1">
      <protection locked="0"/>
    </xf>
    <xf numFmtId="38" fontId="3" fillId="0" borderId="88" xfId="1" applyFont="1" applyBorder="1" applyProtection="1">
      <protection locked="0"/>
    </xf>
    <xf numFmtId="38" fontId="3" fillId="0" borderId="35" xfId="1" applyFont="1" applyFill="1" applyBorder="1" applyProtection="1">
      <protection locked="0"/>
    </xf>
    <xf numFmtId="38" fontId="3" fillId="0" borderId="82" xfId="1" applyFont="1" applyFill="1" applyBorder="1" applyProtection="1">
      <protection locked="0"/>
    </xf>
    <xf numFmtId="0" fontId="4" fillId="0" borderId="0" xfId="2" applyFont="1">
      <alignment vertical="center"/>
    </xf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0" fontId="8" fillId="0" borderId="0" xfId="2" applyFont="1">
      <alignment vertical="center"/>
    </xf>
    <xf numFmtId="0" fontId="17" fillId="0" borderId="0" xfId="2" applyFont="1">
      <alignment vertical="center"/>
    </xf>
    <xf numFmtId="0" fontId="1" fillId="4" borderId="89" xfId="2" applyFill="1" applyBorder="1" applyAlignment="1">
      <alignment horizontal="center" vertical="center"/>
    </xf>
    <xf numFmtId="0" fontId="1" fillId="0" borderId="67" xfId="2" applyBorder="1" applyAlignment="1">
      <alignment horizontal="center" vertical="center"/>
    </xf>
    <xf numFmtId="0" fontId="1" fillId="0" borderId="84" xfId="2" applyBorder="1" applyAlignment="1">
      <alignment horizontal="center" vertical="center"/>
    </xf>
    <xf numFmtId="0" fontId="1" fillId="0" borderId="75" xfId="2" applyBorder="1" applyAlignment="1">
      <alignment horizontal="center" vertical="center"/>
    </xf>
    <xf numFmtId="0" fontId="1" fillId="0" borderId="69" xfId="2" applyBorder="1" applyAlignment="1">
      <alignment horizontal="center" vertical="center"/>
    </xf>
    <xf numFmtId="0" fontId="1" fillId="0" borderId="90" xfId="2" applyBorder="1" applyAlignment="1">
      <alignment horizontal="center" vertical="center"/>
    </xf>
    <xf numFmtId="0" fontId="1" fillId="0" borderId="91" xfId="2" applyBorder="1" applyAlignment="1">
      <alignment horizontal="center" vertical="center"/>
    </xf>
    <xf numFmtId="0" fontId="1" fillId="0" borderId="55" xfId="2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1" fillId="0" borderId="65" xfId="2" applyBorder="1" applyAlignment="1">
      <alignment horizontal="center" vertical="center"/>
    </xf>
    <xf numFmtId="0" fontId="1" fillId="0" borderId="57" xfId="2" applyBorder="1" applyAlignment="1">
      <alignment horizontal="center" vertical="center"/>
    </xf>
    <xf numFmtId="0" fontId="1" fillId="0" borderId="92" xfId="2" applyBorder="1">
      <alignment vertical="center"/>
    </xf>
    <xf numFmtId="0" fontId="1" fillId="0" borderId="93" xfId="2" applyBorder="1" applyAlignment="1">
      <alignment horizontal="center" vertical="center"/>
    </xf>
    <xf numFmtId="0" fontId="1" fillId="0" borderId="60" xfId="2" applyBorder="1" applyAlignment="1">
      <alignment horizontal="center" vertical="center"/>
    </xf>
    <xf numFmtId="0" fontId="1" fillId="0" borderId="94" xfId="2" applyBorder="1" applyAlignment="1">
      <alignment horizontal="center" vertical="center"/>
    </xf>
    <xf numFmtId="0" fontId="1" fillId="0" borderId="95" xfId="2" applyBorder="1" applyAlignment="1">
      <alignment horizontal="center" vertical="center"/>
    </xf>
    <xf numFmtId="0" fontId="1" fillId="0" borderId="62" xfId="2" applyBorder="1" applyAlignment="1">
      <alignment horizontal="center" vertical="center"/>
    </xf>
    <xf numFmtId="0" fontId="1" fillId="0" borderId="96" xfId="2" applyBorder="1">
      <alignment vertical="center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38" fontId="3" fillId="8" borderId="41" xfId="1" applyFont="1" applyFill="1" applyBorder="1" applyProtection="1">
      <protection locked="0"/>
    </xf>
    <xf numFmtId="38" fontId="3" fillId="8" borderId="8" xfId="1" applyFont="1" applyFill="1" applyBorder="1" applyProtection="1">
      <protection locked="0"/>
    </xf>
    <xf numFmtId="38" fontId="3" fillId="0" borderId="8" xfId="1" applyFont="1" applyBorder="1" applyProtection="1">
      <protection locked="0"/>
    </xf>
    <xf numFmtId="38" fontId="3" fillId="0" borderId="8" xfId="1" applyFont="1" applyFill="1" applyBorder="1" applyProtection="1">
      <protection locked="0"/>
    </xf>
    <xf numFmtId="38" fontId="3" fillId="0" borderId="94" xfId="1" applyFont="1" applyFill="1" applyBorder="1" applyProtection="1">
      <protection locked="0"/>
    </xf>
    <xf numFmtId="38" fontId="3" fillId="0" borderId="70" xfId="1" applyFont="1" applyFill="1" applyBorder="1" applyProtection="1">
      <protection locked="0"/>
    </xf>
    <xf numFmtId="38" fontId="3" fillId="0" borderId="84" xfId="1" applyFont="1" applyFill="1" applyBorder="1" applyProtection="1">
      <protection locked="0"/>
    </xf>
    <xf numFmtId="38" fontId="3" fillId="9" borderId="8" xfId="1" applyFont="1" applyFill="1" applyBorder="1" applyProtection="1">
      <protection locked="0"/>
    </xf>
    <xf numFmtId="38" fontId="3" fillId="9" borderId="94" xfId="1" applyFont="1" applyFill="1" applyBorder="1" applyProtection="1">
      <protection locked="0"/>
    </xf>
    <xf numFmtId="38" fontId="3" fillId="0" borderId="41" xfId="1" applyFont="1" applyFill="1" applyBorder="1" applyProtection="1"/>
    <xf numFmtId="0" fontId="10" fillId="0" borderId="0" xfId="0" applyFont="1"/>
    <xf numFmtId="0" fontId="21" fillId="0" borderId="0" xfId="0" applyFont="1"/>
    <xf numFmtId="0" fontId="4" fillId="0" borderId="0" xfId="0" applyFont="1" applyAlignment="1">
      <alignment horizontal="left"/>
    </xf>
    <xf numFmtId="0" fontId="5" fillId="0" borderId="0" xfId="4" applyFont="1"/>
    <xf numFmtId="0" fontId="3" fillId="7" borderId="76" xfId="0" applyFont="1" applyFill="1" applyBorder="1" applyAlignment="1">
      <alignment horizontal="right"/>
    </xf>
    <xf numFmtId="0" fontId="3" fillId="7" borderId="73" xfId="0" applyFont="1" applyFill="1" applyBorder="1" applyAlignment="1">
      <alignment horizontal="right"/>
    </xf>
    <xf numFmtId="0" fontId="3" fillId="0" borderId="41" xfId="0" applyFont="1" applyBorder="1" applyAlignment="1" applyProtection="1">
      <alignment horizontal="right"/>
      <protection locked="0"/>
    </xf>
    <xf numFmtId="0" fontId="3" fillId="0" borderId="21" xfId="0" applyFont="1" applyBorder="1" applyAlignment="1" applyProtection="1">
      <alignment horizontal="right"/>
      <protection locked="0"/>
    </xf>
    <xf numFmtId="0" fontId="3" fillId="7" borderId="55" xfId="0" applyFont="1" applyFill="1" applyBorder="1"/>
    <xf numFmtId="0" fontId="3" fillId="7" borderId="56" xfId="0" applyFont="1" applyFill="1" applyBorder="1" applyAlignment="1">
      <alignment horizontal="center"/>
    </xf>
    <xf numFmtId="0" fontId="3" fillId="7" borderId="41" xfId="0" applyFont="1" applyFill="1" applyBorder="1" applyAlignment="1">
      <alignment horizontal="right"/>
    </xf>
    <xf numFmtId="0" fontId="3" fillId="7" borderId="21" xfId="0" applyFont="1" applyFill="1" applyBorder="1" applyAlignment="1">
      <alignment horizontal="right"/>
    </xf>
    <xf numFmtId="0" fontId="3" fillId="7" borderId="86" xfId="0" applyFont="1" applyFill="1" applyBorder="1"/>
    <xf numFmtId="0" fontId="3" fillId="7" borderId="35" xfId="0" applyFont="1" applyFill="1" applyBorder="1"/>
    <xf numFmtId="0" fontId="3" fillId="7" borderId="82" xfId="0" applyFont="1" applyFill="1" applyBorder="1" applyAlignment="1">
      <alignment horizontal="center"/>
    </xf>
    <xf numFmtId="0" fontId="10" fillId="5" borderId="3" xfId="0" applyFont="1" applyFill="1" applyBorder="1"/>
    <xf numFmtId="0" fontId="6" fillId="0" borderId="104" xfId="0" applyFont="1" applyBorder="1"/>
    <xf numFmtId="0" fontId="6" fillId="0" borderId="9" xfId="0" applyFont="1" applyBorder="1"/>
    <xf numFmtId="0" fontId="6" fillId="0" borderId="105" xfId="0" applyFont="1" applyBorder="1"/>
    <xf numFmtId="0" fontId="10" fillId="5" borderId="28" xfId="0" applyFont="1" applyFill="1" applyBorder="1"/>
    <xf numFmtId="0" fontId="6" fillId="0" borderId="106" xfId="0" applyFont="1" applyBorder="1"/>
    <xf numFmtId="0" fontId="6" fillId="0" borderId="107" xfId="0" applyFont="1" applyBorder="1"/>
    <xf numFmtId="0" fontId="6" fillId="0" borderId="17" xfId="0" applyFont="1" applyBorder="1"/>
    <xf numFmtId="0" fontId="24" fillId="0" borderId="0" xfId="0" applyFont="1"/>
    <xf numFmtId="0" fontId="3" fillId="0" borderId="71" xfId="0" applyFont="1" applyBorder="1" applyAlignment="1">
      <alignment horizontal="center"/>
    </xf>
    <xf numFmtId="38" fontId="3" fillId="3" borderId="108" xfId="1" applyFont="1" applyFill="1" applyBorder="1" applyProtection="1"/>
    <xf numFmtId="38" fontId="3" fillId="3" borderId="8" xfId="1" applyFont="1" applyFill="1" applyBorder="1" applyProtection="1"/>
    <xf numFmtId="38" fontId="3" fillId="0" borderId="108" xfId="1" applyFont="1" applyBorder="1" applyProtection="1">
      <protection locked="0"/>
    </xf>
    <xf numFmtId="38" fontId="3" fillId="3" borderId="109" xfId="1" applyFont="1" applyFill="1" applyBorder="1" applyProtection="1"/>
    <xf numFmtId="38" fontId="3" fillId="3" borderId="99" xfId="1" applyFont="1" applyFill="1" applyBorder="1" applyProtection="1"/>
    <xf numFmtId="38" fontId="3" fillId="0" borderId="94" xfId="1" applyFont="1" applyBorder="1" applyProtection="1">
      <protection locked="0"/>
    </xf>
    <xf numFmtId="38" fontId="3" fillId="0" borderId="34" xfId="1" applyFont="1" applyBorder="1" applyProtection="1">
      <protection locked="0"/>
    </xf>
    <xf numFmtId="38" fontId="3" fillId="10" borderId="8" xfId="1" applyFont="1" applyFill="1" applyBorder="1" applyProtection="1">
      <protection locked="0"/>
    </xf>
    <xf numFmtId="38" fontId="3" fillId="10" borderId="43" xfId="1" applyFont="1" applyFill="1" applyBorder="1" applyProtection="1"/>
    <xf numFmtId="38" fontId="3" fillId="10" borderId="99" xfId="1" applyFont="1" applyFill="1" applyBorder="1" applyProtection="1"/>
    <xf numFmtId="38" fontId="3" fillId="10" borderId="30" xfId="1" applyFont="1" applyFill="1" applyBorder="1" applyProtection="1"/>
    <xf numFmtId="38" fontId="3" fillId="10" borderId="8" xfId="1" applyFont="1" applyFill="1" applyBorder="1" applyProtection="1"/>
    <xf numFmtId="38" fontId="3" fillId="10" borderId="50" xfId="1" applyFont="1" applyFill="1" applyBorder="1" applyProtection="1"/>
    <xf numFmtId="38" fontId="3" fillId="10" borderId="44" xfId="1" applyFont="1" applyFill="1" applyBorder="1" applyProtection="1"/>
    <xf numFmtId="38" fontId="3" fillId="10" borderId="41" xfId="1" applyFont="1" applyFill="1" applyBorder="1" applyProtection="1"/>
    <xf numFmtId="0" fontId="23" fillId="0" borderId="76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7" xfId="0" applyFont="1" applyBorder="1"/>
    <xf numFmtId="0" fontId="23" fillId="0" borderId="39" xfId="0" applyFont="1" applyBorder="1"/>
    <xf numFmtId="0" fontId="23" fillId="0" borderId="36" xfId="0" applyFont="1" applyBorder="1"/>
    <xf numFmtId="0" fontId="23" fillId="0" borderId="41" xfId="0" applyFont="1" applyBorder="1"/>
    <xf numFmtId="0" fontId="23" fillId="0" borderId="78" xfId="0" applyFont="1" applyBorder="1"/>
    <xf numFmtId="0" fontId="5" fillId="11" borderId="2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/>
    </xf>
    <xf numFmtId="0" fontId="23" fillId="11" borderId="9" xfId="0" applyFont="1" applyFill="1" applyBorder="1" applyAlignment="1">
      <alignment horizontal="center" vertical="center"/>
    </xf>
    <xf numFmtId="0" fontId="23" fillId="11" borderId="8" xfId="0" applyFont="1" applyFill="1" applyBorder="1" applyAlignment="1">
      <alignment horizontal="center" vertical="center" wrapText="1"/>
    </xf>
    <xf numFmtId="0" fontId="23" fillId="11" borderId="8" xfId="0" applyFont="1" applyFill="1" applyBorder="1" applyAlignment="1">
      <alignment horizontal="center" vertical="center"/>
    </xf>
    <xf numFmtId="0" fontId="5" fillId="11" borderId="12" xfId="0" applyFont="1" applyFill="1" applyBorder="1" applyAlignment="1">
      <alignment horizontal="center"/>
    </xf>
    <xf numFmtId="0" fontId="5" fillId="11" borderId="13" xfId="0" applyFont="1" applyFill="1" applyBorder="1" applyAlignment="1">
      <alignment horizontal="center"/>
    </xf>
    <xf numFmtId="0" fontId="5" fillId="11" borderId="14" xfId="0" applyFont="1" applyFill="1" applyBorder="1" applyAlignment="1">
      <alignment horizontal="center"/>
    </xf>
    <xf numFmtId="0" fontId="5" fillId="11" borderId="15" xfId="0" applyFont="1" applyFill="1" applyBorder="1" applyAlignment="1">
      <alignment horizontal="center"/>
    </xf>
    <xf numFmtId="0" fontId="5" fillId="11" borderId="17" xfId="0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 wrapText="1"/>
    </xf>
    <xf numFmtId="0" fontId="5" fillId="11" borderId="18" xfId="0" applyFont="1" applyFill="1" applyBorder="1"/>
    <xf numFmtId="0" fontId="23" fillId="11" borderId="16" xfId="0" applyFont="1" applyFill="1" applyBorder="1"/>
    <xf numFmtId="0" fontId="23" fillId="11" borderId="3" xfId="0" applyFont="1" applyFill="1" applyBorder="1"/>
    <xf numFmtId="0" fontId="23" fillId="11" borderId="19" xfId="0" applyFont="1" applyFill="1" applyBorder="1"/>
    <xf numFmtId="0" fontId="23" fillId="11" borderId="20" xfId="0" applyFont="1" applyFill="1" applyBorder="1" applyAlignment="1">
      <alignment horizontal="center"/>
    </xf>
    <xf numFmtId="0" fontId="23" fillId="11" borderId="37" xfId="0" applyFont="1" applyFill="1" applyBorder="1" applyAlignment="1">
      <alignment horizontal="left" indent="2"/>
    </xf>
    <xf numFmtId="0" fontId="23" fillId="11" borderId="23" xfId="0" applyFont="1" applyFill="1" applyBorder="1" applyAlignment="1">
      <alignment horizontal="center"/>
    </xf>
    <xf numFmtId="0" fontId="23" fillId="11" borderId="22" xfId="0" applyFont="1" applyFill="1" applyBorder="1" applyAlignment="1">
      <alignment horizontal="left" indent="2"/>
    </xf>
    <xf numFmtId="0" fontId="23" fillId="11" borderId="24" xfId="0" applyFont="1" applyFill="1" applyBorder="1" applyAlignment="1">
      <alignment horizontal="left" indent="2"/>
    </xf>
    <xf numFmtId="0" fontId="23" fillId="11" borderId="25" xfId="0" applyFont="1" applyFill="1" applyBorder="1" applyAlignment="1">
      <alignment horizontal="center"/>
    </xf>
    <xf numFmtId="0" fontId="23" fillId="11" borderId="27" xfId="0" applyFont="1" applyFill="1" applyBorder="1"/>
    <xf numFmtId="0" fontId="23" fillId="11" borderId="28" xfId="0" applyFont="1" applyFill="1" applyBorder="1"/>
    <xf numFmtId="0" fontId="23" fillId="11" borderId="31" xfId="0" applyFont="1" applyFill="1" applyBorder="1" applyAlignment="1">
      <alignment horizontal="left" indent="2"/>
    </xf>
    <xf numFmtId="0" fontId="23" fillId="11" borderId="32" xfId="0" applyFont="1" applyFill="1" applyBorder="1" applyAlignment="1">
      <alignment horizontal="center"/>
    </xf>
    <xf numFmtId="38" fontId="23" fillId="11" borderId="29" xfId="1" applyFont="1" applyFill="1" applyBorder="1" applyAlignment="1" applyProtection="1">
      <alignment horizontal="center"/>
    </xf>
    <xf numFmtId="38" fontId="23" fillId="11" borderId="28" xfId="1" applyFont="1" applyFill="1" applyBorder="1" applyAlignment="1" applyProtection="1">
      <alignment horizontal="center"/>
    </xf>
    <xf numFmtId="38" fontId="23" fillId="11" borderId="28" xfId="1" applyFont="1" applyFill="1" applyBorder="1" applyAlignment="1" applyProtection="1">
      <alignment horizontal="center" wrapText="1"/>
    </xf>
    <xf numFmtId="38" fontId="23" fillId="11" borderId="30" xfId="1" applyFont="1" applyFill="1" applyBorder="1" applyProtection="1"/>
    <xf numFmtId="0" fontId="5" fillId="11" borderId="16" xfId="0" applyFont="1" applyFill="1" applyBorder="1"/>
    <xf numFmtId="0" fontId="3" fillId="11" borderId="3" xfId="0" applyFont="1" applyFill="1" applyBorder="1"/>
    <xf numFmtId="0" fontId="3" fillId="11" borderId="20" xfId="0" applyFont="1" applyFill="1" applyBorder="1" applyAlignment="1">
      <alignment horizontal="center"/>
    </xf>
    <xf numFmtId="0" fontId="3" fillId="11" borderId="37" xfId="0" applyFont="1" applyFill="1" applyBorder="1" applyAlignment="1">
      <alignment horizontal="left" indent="2"/>
    </xf>
    <xf numFmtId="0" fontId="3" fillId="11" borderId="23" xfId="0" applyFont="1" applyFill="1" applyBorder="1" applyAlignment="1">
      <alignment horizontal="center"/>
    </xf>
    <xf numFmtId="0" fontId="3" fillId="11" borderId="22" xfId="0" applyFont="1" applyFill="1" applyBorder="1" applyAlignment="1">
      <alignment horizontal="left" indent="2"/>
    </xf>
    <xf numFmtId="0" fontId="3" fillId="11" borderId="24" xfId="0" applyFont="1" applyFill="1" applyBorder="1" applyAlignment="1">
      <alignment horizontal="left" indent="2"/>
    </xf>
    <xf numFmtId="0" fontId="3" fillId="11" borderId="25" xfId="0" applyFont="1" applyFill="1" applyBorder="1" applyAlignment="1">
      <alignment horizontal="center"/>
    </xf>
    <xf numFmtId="0" fontId="5" fillId="11" borderId="27" xfId="0" applyFont="1" applyFill="1" applyBorder="1"/>
    <xf numFmtId="0" fontId="3" fillId="11" borderId="28" xfId="0" applyFont="1" applyFill="1" applyBorder="1"/>
    <xf numFmtId="0" fontId="3" fillId="11" borderId="31" xfId="0" applyFont="1" applyFill="1" applyBorder="1" applyAlignment="1">
      <alignment horizontal="left" indent="2"/>
    </xf>
    <xf numFmtId="0" fontId="3" fillId="11" borderId="32" xfId="0" applyFont="1" applyFill="1" applyBorder="1" applyAlignment="1">
      <alignment horizontal="center"/>
    </xf>
    <xf numFmtId="38" fontId="5" fillId="11" borderId="29" xfId="1" applyFont="1" applyFill="1" applyBorder="1" applyAlignment="1" applyProtection="1">
      <alignment horizontal="center"/>
    </xf>
    <xf numFmtId="38" fontId="5" fillId="11" borderId="28" xfId="1" applyFont="1" applyFill="1" applyBorder="1" applyAlignment="1" applyProtection="1">
      <alignment horizontal="center"/>
    </xf>
    <xf numFmtId="38" fontId="5" fillId="11" borderId="28" xfId="1" applyFont="1" applyFill="1" applyBorder="1" applyAlignment="1" applyProtection="1">
      <alignment horizontal="center" wrapText="1"/>
    </xf>
    <xf numFmtId="38" fontId="5" fillId="11" borderId="30" xfId="1" applyFont="1" applyFill="1" applyBorder="1" applyProtection="1"/>
    <xf numFmtId="38" fontId="3" fillId="12" borderId="8" xfId="1" applyFont="1" applyFill="1" applyBorder="1" applyProtection="1">
      <protection locked="0"/>
    </xf>
    <xf numFmtId="0" fontId="3" fillId="12" borderId="0" xfId="0" applyFont="1" applyFill="1"/>
    <xf numFmtId="0" fontId="20" fillId="12" borderId="0" xfId="0" applyFont="1" applyFill="1" applyAlignment="1">
      <alignment horizontal="right"/>
    </xf>
    <xf numFmtId="0" fontId="3" fillId="12" borderId="0" xfId="0" applyFont="1" applyFill="1" applyAlignment="1">
      <alignment horizontal="center"/>
    </xf>
    <xf numFmtId="0" fontId="9" fillId="12" borderId="0" xfId="0" applyFont="1" applyFill="1" applyAlignment="1">
      <alignment horizontal="right"/>
    </xf>
    <xf numFmtId="0" fontId="4" fillId="12" borderId="0" xfId="0" applyFont="1" applyFill="1"/>
    <xf numFmtId="0" fontId="3" fillId="0" borderId="108" xfId="0" applyFont="1" applyBorder="1" applyAlignment="1">
      <alignment horizontal="center"/>
    </xf>
    <xf numFmtId="38" fontId="5" fillId="3" borderId="5" xfId="1" applyFont="1" applyFill="1" applyBorder="1" applyProtection="1"/>
    <xf numFmtId="38" fontId="5" fillId="3" borderId="99" xfId="1" applyFont="1" applyFill="1" applyBorder="1" applyProtection="1"/>
    <xf numFmtId="38" fontId="5" fillId="3" borderId="108" xfId="1" applyFont="1" applyFill="1" applyBorder="1" applyProtection="1"/>
    <xf numFmtId="38" fontId="3" fillId="0" borderId="14" xfId="1" applyFont="1" applyFill="1" applyBorder="1" applyProtection="1">
      <protection locked="0"/>
    </xf>
    <xf numFmtId="0" fontId="3" fillId="0" borderId="76" xfId="0" applyFont="1" applyBorder="1" applyAlignment="1">
      <alignment horizontal="center"/>
    </xf>
    <xf numFmtId="0" fontId="3" fillId="0" borderId="87" xfId="0" applyFont="1" applyBorder="1" applyAlignment="1">
      <alignment horizontal="center"/>
    </xf>
    <xf numFmtId="38" fontId="6" fillId="4" borderId="50" xfId="1" applyFont="1" applyFill="1" applyBorder="1" applyProtection="1"/>
    <xf numFmtId="38" fontId="6" fillId="0" borderId="43" xfId="1" applyFont="1" applyBorder="1" applyProtection="1">
      <protection locked="0"/>
    </xf>
    <xf numFmtId="0" fontId="6" fillId="5" borderId="97" xfId="0" applyFont="1" applyFill="1" applyBorder="1"/>
    <xf numFmtId="38" fontId="6" fillId="4" borderId="64" xfId="1" applyFont="1" applyFill="1" applyBorder="1" applyProtection="1"/>
    <xf numFmtId="38" fontId="6" fillId="3" borderId="65" xfId="1" applyFont="1" applyFill="1" applyBorder="1" applyProtection="1"/>
    <xf numFmtId="38" fontId="6" fillId="3" borderId="95" xfId="1" applyFont="1" applyFill="1" applyBorder="1" applyProtection="1"/>
    <xf numFmtId="38" fontId="6" fillId="5" borderId="89" xfId="1" applyFont="1" applyFill="1" applyBorder="1" applyProtection="1"/>
    <xf numFmtId="38" fontId="6" fillId="3" borderId="75" xfId="1" applyFont="1" applyFill="1" applyBorder="1" applyProtection="1"/>
    <xf numFmtId="0" fontId="6" fillId="5" borderId="110" xfId="0" applyFont="1" applyFill="1" applyBorder="1"/>
    <xf numFmtId="38" fontId="6" fillId="5" borderId="113" xfId="1" applyFont="1" applyFill="1" applyBorder="1" applyProtection="1"/>
    <xf numFmtId="9" fontId="6" fillId="12" borderId="0" xfId="3" applyFont="1" applyFill="1" applyBorder="1" applyAlignment="1" applyProtection="1">
      <alignment horizontal="right"/>
    </xf>
    <xf numFmtId="0" fontId="8" fillId="12" borderId="0" xfId="0" applyFont="1" applyFill="1"/>
    <xf numFmtId="0" fontId="8" fillId="12" borderId="0" xfId="0" applyFont="1" applyFill="1" applyAlignment="1">
      <alignment horizontal="center"/>
    </xf>
    <xf numFmtId="0" fontId="10" fillId="12" borderId="47" xfId="0" applyFont="1" applyFill="1" applyBorder="1" applyAlignment="1">
      <alignment horizontal="center" vertical="center" wrapText="1"/>
    </xf>
    <xf numFmtId="0" fontId="10" fillId="12" borderId="48" xfId="0" applyFont="1" applyFill="1" applyBorder="1" applyAlignment="1">
      <alignment horizontal="center" vertical="center" wrapText="1"/>
    </xf>
    <xf numFmtId="0" fontId="10" fillId="12" borderId="49" xfId="0" applyFont="1" applyFill="1" applyBorder="1" applyAlignment="1">
      <alignment horizontal="center" vertical="center" wrapText="1"/>
    </xf>
    <xf numFmtId="0" fontId="10" fillId="12" borderId="111" xfId="0" applyFont="1" applyFill="1" applyBorder="1" applyAlignment="1">
      <alignment horizontal="center" vertical="center" wrapText="1"/>
    </xf>
    <xf numFmtId="0" fontId="10" fillId="12" borderId="50" xfId="0" applyFont="1" applyFill="1" applyBorder="1" applyAlignment="1">
      <alignment horizontal="center" vertical="center" wrapText="1"/>
    </xf>
    <xf numFmtId="0" fontId="6" fillId="12" borderId="0" xfId="0" applyFont="1" applyFill="1"/>
    <xf numFmtId="0" fontId="6" fillId="12" borderId="0" xfId="0" applyFont="1" applyFill="1" applyAlignment="1">
      <alignment horizontal="center"/>
    </xf>
    <xf numFmtId="0" fontId="6" fillId="12" borderId="12" xfId="0" applyFont="1" applyFill="1" applyBorder="1" applyAlignment="1">
      <alignment horizontal="center" wrapText="1"/>
    </xf>
    <xf numFmtId="0" fontId="6" fillId="12" borderId="51" xfId="0" applyFont="1" applyFill="1" applyBorder="1" applyAlignment="1">
      <alignment horizontal="center" wrapText="1"/>
    </xf>
    <xf numFmtId="0" fontId="6" fillId="12" borderId="0" xfId="0" applyFont="1" applyFill="1" applyAlignment="1">
      <alignment horizontal="center" wrapText="1"/>
    </xf>
    <xf numFmtId="0" fontId="6" fillId="12" borderId="112" xfId="0" applyFont="1" applyFill="1" applyBorder="1" applyAlignment="1">
      <alignment horizontal="center" wrapText="1"/>
    </xf>
    <xf numFmtId="0" fontId="6" fillId="12" borderId="71" xfId="0" applyFont="1" applyFill="1" applyBorder="1" applyAlignment="1">
      <alignment horizontal="center" wrapText="1"/>
    </xf>
    <xf numFmtId="0" fontId="6" fillId="12" borderId="46" xfId="0" applyFont="1" applyFill="1" applyBorder="1" applyAlignment="1">
      <alignment horizontal="center" wrapText="1"/>
    </xf>
    <xf numFmtId="164" fontId="6" fillId="12" borderId="0" xfId="1" applyNumberFormat="1" applyFont="1" applyFill="1" applyProtection="1"/>
    <xf numFmtId="164" fontId="6" fillId="12" borderId="0" xfId="1" applyNumberFormat="1" applyFont="1" applyFill="1" applyBorder="1" applyProtection="1"/>
    <xf numFmtId="164" fontId="6" fillId="12" borderId="17" xfId="1" applyNumberFormat="1" applyFont="1" applyFill="1" applyBorder="1" applyProtection="1"/>
    <xf numFmtId="0" fontId="10" fillId="12" borderId="0" xfId="0" applyFont="1" applyFill="1"/>
    <xf numFmtId="164" fontId="6" fillId="12" borderId="107" xfId="1" applyNumberFormat="1" applyFont="1" applyFill="1" applyBorder="1" applyProtection="1"/>
    <xf numFmtId="0" fontId="28" fillId="0" borderId="50" xfId="0" applyFont="1" applyBorder="1" applyAlignment="1">
      <alignment horizontal="center"/>
    </xf>
    <xf numFmtId="0" fontId="28" fillId="12" borderId="0" xfId="0" applyFont="1" applyFill="1" applyAlignment="1">
      <alignment horizontal="center"/>
    </xf>
    <xf numFmtId="0" fontId="28" fillId="12" borderId="0" xfId="0" applyFont="1" applyFill="1" applyAlignment="1">
      <alignment horizontal="left"/>
    </xf>
    <xf numFmtId="38" fontId="6" fillId="9" borderId="44" xfId="1" applyFont="1" applyFill="1" applyBorder="1" applyProtection="1"/>
    <xf numFmtId="38" fontId="6" fillId="9" borderId="71" xfId="1" applyFont="1" applyFill="1" applyBorder="1" applyProtection="1"/>
    <xf numFmtId="38" fontId="6" fillId="9" borderId="43" xfId="1" applyFont="1" applyFill="1" applyBorder="1" applyProtection="1"/>
    <xf numFmtId="38" fontId="6" fillId="9" borderId="50" xfId="1" applyFont="1" applyFill="1" applyBorder="1" applyProtection="1"/>
    <xf numFmtId="0" fontId="28" fillId="0" borderId="8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21" xfId="0" applyFont="1" applyBorder="1" applyAlignment="1">
      <alignment horizontal="center"/>
    </xf>
    <xf numFmtId="0" fontId="23" fillId="7" borderId="2" xfId="0" applyFont="1" applyFill="1" applyBorder="1"/>
    <xf numFmtId="0" fontId="29" fillId="7" borderId="4" xfId="0" applyFont="1" applyFill="1" applyBorder="1"/>
    <xf numFmtId="0" fontId="29" fillId="7" borderId="88" xfId="0" applyFont="1" applyFill="1" applyBorder="1" applyAlignment="1">
      <alignment horizontal="center"/>
    </xf>
    <xf numFmtId="0" fontId="29" fillId="0" borderId="47" xfId="0" applyFont="1" applyBorder="1"/>
    <xf numFmtId="0" fontId="29" fillId="0" borderId="55" xfId="0" applyFont="1" applyBorder="1"/>
    <xf numFmtId="0" fontId="29" fillId="0" borderId="56" xfId="0" applyFont="1" applyBorder="1" applyAlignment="1">
      <alignment horizontal="center"/>
    </xf>
    <xf numFmtId="0" fontId="23" fillId="7" borderId="47" xfId="0" applyFont="1" applyFill="1" applyBorder="1"/>
    <xf numFmtId="0" fontId="3" fillId="0" borderId="47" xfId="0" applyFont="1" applyBorder="1"/>
    <xf numFmtId="0" fontId="3" fillId="0" borderId="55" xfId="0" applyFont="1" applyBorder="1"/>
    <xf numFmtId="0" fontId="3" fillId="0" borderId="47" xfId="0" applyFont="1" applyBorder="1" applyAlignment="1">
      <alignment horizontal="left" indent="1"/>
    </xf>
    <xf numFmtId="0" fontId="9" fillId="0" borderId="86" xfId="0" applyFont="1" applyBorder="1"/>
    <xf numFmtId="0" fontId="3" fillId="0" borderId="35" xfId="0" applyFont="1" applyBorder="1"/>
    <xf numFmtId="0" fontId="23" fillId="0" borderId="0" xfId="0" applyFont="1" applyAlignment="1">
      <alignment horizontal="center" vertical="center"/>
    </xf>
    <xf numFmtId="0" fontId="3" fillId="7" borderId="3" xfId="0" applyFont="1" applyFill="1" applyBorder="1" applyAlignment="1">
      <alignment horizontal="right"/>
    </xf>
    <xf numFmtId="0" fontId="3" fillId="0" borderId="49" xfId="0" applyFont="1" applyBorder="1" applyAlignment="1" applyProtection="1">
      <alignment horizontal="right"/>
      <protection locked="0"/>
    </xf>
    <xf numFmtId="0" fontId="3" fillId="7" borderId="49" xfId="0" applyFont="1" applyFill="1" applyBorder="1" applyAlignment="1">
      <alignment horizontal="right"/>
    </xf>
    <xf numFmtId="0" fontId="3" fillId="7" borderId="33" xfId="0" applyFont="1" applyFill="1" applyBorder="1" applyAlignment="1">
      <alignment horizontal="center"/>
    </xf>
    <xf numFmtId="0" fontId="0" fillId="12" borderId="0" xfId="0" applyFill="1"/>
    <xf numFmtId="0" fontId="9" fillId="12" borderId="0" xfId="0" applyFont="1" applyFill="1"/>
    <xf numFmtId="0" fontId="5" fillId="13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0" xfId="0" quotePrefix="1" applyFont="1"/>
    <xf numFmtId="0" fontId="8" fillId="12" borderId="0" xfId="0" applyFont="1" applyFill="1" applyAlignment="1">
      <alignment horizontal="left"/>
    </xf>
    <xf numFmtId="0" fontId="3" fillId="12" borderId="0" xfId="0" applyFont="1" applyFill="1" applyAlignment="1">
      <alignment horizontal="right"/>
    </xf>
    <xf numFmtId="0" fontId="1" fillId="12" borderId="0" xfId="0" applyFont="1" applyFill="1"/>
    <xf numFmtId="0" fontId="6" fillId="12" borderId="0" xfId="0" applyFont="1" applyFill="1" applyAlignment="1">
      <alignment horizontal="right"/>
    </xf>
    <xf numFmtId="0" fontId="31" fillId="12" borderId="0" xfId="0" applyFont="1" applyFill="1"/>
    <xf numFmtId="0" fontId="32" fillId="12" borderId="0" xfId="0" applyFont="1" applyFill="1"/>
    <xf numFmtId="0" fontId="33" fillId="12" borderId="107" xfId="0" applyFont="1" applyFill="1" applyBorder="1"/>
    <xf numFmtId="0" fontId="32" fillId="12" borderId="107" xfId="0" applyFont="1" applyFill="1" applyBorder="1"/>
    <xf numFmtId="0" fontId="35" fillId="12" borderId="0" xfId="0" applyFont="1" applyFill="1"/>
    <xf numFmtId="0" fontId="34" fillId="12" borderId="1" xfId="0" applyFont="1" applyFill="1" applyBorder="1" applyAlignment="1">
      <alignment horizontal="left"/>
    </xf>
    <xf numFmtId="0" fontId="35" fillId="12" borderId="1" xfId="0" applyFont="1" applyFill="1" applyBorder="1" applyAlignment="1">
      <alignment horizontal="right"/>
    </xf>
    <xf numFmtId="0" fontId="34" fillId="12" borderId="0" xfId="0" applyFont="1" applyFill="1" applyAlignment="1">
      <alignment horizontal="left"/>
    </xf>
    <xf numFmtId="0" fontId="35" fillId="12" borderId="107" xfId="0" applyFont="1" applyFill="1" applyBorder="1"/>
    <xf numFmtId="0" fontId="35" fillId="12" borderId="118" xfId="0" applyFont="1" applyFill="1" applyBorder="1" applyAlignment="1">
      <alignment horizontal="right"/>
    </xf>
    <xf numFmtId="0" fontId="35" fillId="12" borderId="41" xfId="0" applyFont="1" applyFill="1" applyBorder="1" applyAlignment="1">
      <alignment horizontal="left"/>
    </xf>
    <xf numFmtId="0" fontId="35" fillId="12" borderId="8" xfId="0" applyFont="1" applyFill="1" applyBorder="1"/>
    <xf numFmtId="0" fontId="35" fillId="12" borderId="21" xfId="0" applyFont="1" applyFill="1" applyBorder="1"/>
    <xf numFmtId="0" fontId="36" fillId="12" borderId="41" xfId="0" applyFont="1" applyFill="1" applyBorder="1" applyAlignment="1">
      <alignment horizontal="left" indent="1"/>
    </xf>
    <xf numFmtId="0" fontId="36" fillId="12" borderId="70" xfId="0" applyFont="1" applyFill="1" applyBorder="1" applyAlignment="1">
      <alignment horizontal="left" indent="1"/>
    </xf>
    <xf numFmtId="0" fontId="36" fillId="12" borderId="8" xfId="0" applyFont="1" applyFill="1" applyBorder="1"/>
    <xf numFmtId="0" fontId="36" fillId="12" borderId="21" xfId="0" applyFont="1" applyFill="1" applyBorder="1"/>
    <xf numFmtId="0" fontId="36" fillId="12" borderId="84" xfId="0" applyFont="1" applyFill="1" applyBorder="1"/>
    <xf numFmtId="0" fontId="36" fillId="12" borderId="33" xfId="0" applyFont="1" applyFill="1" applyBorder="1"/>
    <xf numFmtId="0" fontId="35" fillId="12" borderId="87" xfId="0" applyFont="1" applyFill="1" applyBorder="1"/>
    <xf numFmtId="0" fontId="35" fillId="12" borderId="73" xfId="0" applyFont="1" applyFill="1" applyBorder="1"/>
    <xf numFmtId="0" fontId="35" fillId="12" borderId="47" xfId="0" applyFont="1" applyFill="1" applyBorder="1" applyAlignment="1">
      <alignment horizontal="left"/>
    </xf>
    <xf numFmtId="0" fontId="36" fillId="12" borderId="47" xfId="0" applyFont="1" applyFill="1" applyBorder="1" applyAlignment="1">
      <alignment horizontal="left" indent="1"/>
    </xf>
    <xf numFmtId="0" fontId="36" fillId="12" borderId="83" xfId="0" applyFont="1" applyFill="1" applyBorder="1" applyAlignment="1">
      <alignment horizontal="left" indent="1"/>
    </xf>
    <xf numFmtId="0" fontId="35" fillId="12" borderId="55" xfId="0" applyFont="1" applyFill="1" applyBorder="1"/>
    <xf numFmtId="0" fontId="36" fillId="12" borderId="55" xfId="0" applyFont="1" applyFill="1" applyBorder="1"/>
    <xf numFmtId="0" fontId="36" fillId="12" borderId="67" xfId="0" applyFont="1" applyFill="1" applyBorder="1"/>
    <xf numFmtId="0" fontId="35" fillId="12" borderId="120" xfId="0" applyFont="1" applyFill="1" applyBorder="1" applyAlignment="1">
      <alignment horizontal="right"/>
    </xf>
    <xf numFmtId="0" fontId="35" fillId="8" borderId="55" xfId="0" applyFont="1" applyFill="1" applyBorder="1"/>
    <xf numFmtId="0" fontId="35" fillId="8" borderId="8" xfId="0" applyFont="1" applyFill="1" applyBorder="1"/>
    <xf numFmtId="0" fontId="35" fillId="8" borderId="21" xfId="0" applyFont="1" applyFill="1" applyBorder="1"/>
    <xf numFmtId="0" fontId="35" fillId="8" borderId="115" xfId="0" applyFont="1" applyFill="1" applyBorder="1"/>
    <xf numFmtId="0" fontId="35" fillId="8" borderId="114" xfId="0" applyFont="1" applyFill="1" applyBorder="1"/>
    <xf numFmtId="0" fontId="35" fillId="8" borderId="117" xfId="0" applyFont="1" applyFill="1" applyBorder="1"/>
    <xf numFmtId="0" fontId="35" fillId="14" borderId="4" xfId="0" applyFont="1" applyFill="1" applyBorder="1" applyAlignment="1">
      <alignment horizontal="center" vertical="center" wrapText="1"/>
    </xf>
    <xf numFmtId="0" fontId="35" fillId="14" borderId="87" xfId="0" applyFont="1" applyFill="1" applyBorder="1" applyAlignment="1">
      <alignment horizontal="center" vertical="center" wrapText="1"/>
    </xf>
    <xf numFmtId="0" fontId="35" fillId="14" borderId="40" xfId="0" applyFont="1" applyFill="1" applyBorder="1" applyAlignment="1">
      <alignment horizontal="center" vertical="center" wrapText="1"/>
    </xf>
    <xf numFmtId="0" fontId="35" fillId="14" borderId="119" xfId="0" applyFont="1" applyFill="1" applyBorder="1" applyAlignment="1">
      <alignment horizontal="center" vertical="center" wrapText="1"/>
    </xf>
    <xf numFmtId="0" fontId="35" fillId="14" borderId="14" xfId="0" applyFont="1" applyFill="1" applyBorder="1" applyAlignment="1">
      <alignment horizontal="center" vertical="center" wrapText="1"/>
    </xf>
    <xf numFmtId="0" fontId="35" fillId="14" borderId="20" xfId="0" applyFont="1" applyFill="1" applyBorder="1" applyAlignment="1">
      <alignment horizontal="center" vertical="center" wrapText="1"/>
    </xf>
    <xf numFmtId="0" fontId="35" fillId="14" borderId="116" xfId="0" applyFont="1" applyFill="1" applyBorder="1" applyAlignment="1">
      <alignment horizontal="center" vertical="center" wrapText="1"/>
    </xf>
    <xf numFmtId="0" fontId="35" fillId="14" borderId="108" xfId="0" applyFont="1" applyFill="1" applyBorder="1" applyAlignment="1">
      <alignment horizontal="center" vertical="center" wrapText="1"/>
    </xf>
    <xf numFmtId="0" fontId="35" fillId="14" borderId="23" xfId="0" applyFont="1" applyFill="1" applyBorder="1" applyAlignment="1">
      <alignment horizontal="center" vertical="center" wrapText="1"/>
    </xf>
    <xf numFmtId="0" fontId="35" fillId="14" borderId="70" xfId="0" applyFont="1" applyFill="1" applyBorder="1" applyAlignment="1">
      <alignment horizontal="center" vertical="center" wrapText="1"/>
    </xf>
    <xf numFmtId="0" fontId="35" fillId="14" borderId="84" xfId="0" applyFont="1" applyFill="1" applyBorder="1" applyAlignment="1">
      <alignment horizontal="center" vertical="center" wrapText="1"/>
    </xf>
    <xf numFmtId="0" fontId="35" fillId="14" borderId="68" xfId="0" applyFont="1" applyFill="1" applyBorder="1" applyAlignment="1">
      <alignment horizontal="center" vertical="center" wrapText="1"/>
    </xf>
    <xf numFmtId="0" fontId="35" fillId="14" borderId="3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9" fillId="13" borderId="8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23" fillId="11" borderId="88" xfId="0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3" fillId="11" borderId="4" xfId="0" applyFont="1" applyFill="1" applyBorder="1" applyAlignment="1">
      <alignment horizontal="center" vertical="center"/>
    </xf>
    <xf numFmtId="0" fontId="23" fillId="11" borderId="5" xfId="0" applyFont="1" applyFill="1" applyBorder="1" applyAlignment="1">
      <alignment horizontal="center" vertical="center" wrapText="1"/>
    </xf>
    <xf numFmtId="0" fontId="23" fillId="11" borderId="10" xfId="0" applyFont="1" applyFill="1" applyBorder="1" applyAlignment="1">
      <alignment horizontal="center" vertical="center" wrapText="1"/>
    </xf>
    <xf numFmtId="0" fontId="5" fillId="13" borderId="88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23" fillId="13" borderId="5" xfId="0" applyFont="1" applyFill="1" applyBorder="1" applyAlignment="1">
      <alignment horizontal="center" vertical="center" wrapText="1"/>
    </xf>
    <xf numFmtId="0" fontId="23" fillId="13" borderId="10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/>
    </xf>
    <xf numFmtId="0" fontId="10" fillId="12" borderId="97" xfId="0" applyFont="1" applyFill="1" applyBorder="1" applyAlignment="1">
      <alignment horizontal="center" vertical="center"/>
    </xf>
    <xf numFmtId="0" fontId="10" fillId="12" borderId="3" xfId="0" applyFont="1" applyFill="1" applyBorder="1" applyAlignment="1">
      <alignment horizontal="center" vertical="center"/>
    </xf>
    <xf numFmtId="0" fontId="10" fillId="12" borderId="110" xfId="0" applyFont="1" applyFill="1" applyBorder="1" applyAlignment="1">
      <alignment horizontal="center" vertical="center"/>
    </xf>
    <xf numFmtId="0" fontId="10" fillId="12" borderId="3" xfId="0" applyFont="1" applyFill="1" applyBorder="1" applyAlignment="1">
      <alignment horizontal="center" wrapText="1"/>
    </xf>
    <xf numFmtId="0" fontId="10" fillId="12" borderId="18" xfId="0" applyFont="1" applyFill="1" applyBorder="1" applyAlignment="1">
      <alignment horizontal="center" wrapText="1"/>
    </xf>
    <xf numFmtId="0" fontId="23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08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9" fillId="13" borderId="88" xfId="0" applyFont="1" applyFill="1" applyBorder="1" applyAlignment="1">
      <alignment horizontal="center" vertical="center" wrapText="1"/>
    </xf>
    <xf numFmtId="0" fontId="29" fillId="13" borderId="4" xfId="0" applyFont="1" applyFill="1" applyBorder="1" applyAlignment="1">
      <alignment horizontal="center" vertical="center" wrapText="1"/>
    </xf>
    <xf numFmtId="0" fontId="29" fillId="13" borderId="5" xfId="0" applyFont="1" applyFill="1" applyBorder="1" applyAlignment="1">
      <alignment horizontal="center" vertical="center" wrapText="1"/>
    </xf>
    <xf numFmtId="0" fontId="29" fillId="13" borderId="1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4" fillId="14" borderId="16" xfId="0" applyFont="1" applyFill="1" applyBorder="1" applyAlignment="1">
      <alignment horizontal="center" vertical="center"/>
    </xf>
    <xf numFmtId="0" fontId="34" fillId="14" borderId="38" xfId="0" applyFont="1" applyFill="1" applyBorder="1" applyAlignment="1">
      <alignment horizontal="center" vertical="center"/>
    </xf>
    <xf numFmtId="0" fontId="34" fillId="14" borderId="12" xfId="0" applyFont="1" applyFill="1" applyBorder="1" applyAlignment="1">
      <alignment horizontal="center" vertical="center"/>
    </xf>
    <xf numFmtId="0" fontId="34" fillId="14" borderId="15" xfId="0" applyFont="1" applyFill="1" applyBorder="1" applyAlignment="1">
      <alignment horizontal="center" vertical="center"/>
    </xf>
    <xf numFmtId="0" fontId="34" fillId="14" borderId="86" xfId="0" applyFont="1" applyFill="1" applyBorder="1" applyAlignment="1">
      <alignment horizontal="center" vertical="center"/>
    </xf>
    <xf numFmtId="0" fontId="34" fillId="14" borderId="46" xfId="0" applyFont="1" applyFill="1" applyBorder="1" applyAlignment="1">
      <alignment horizontal="center" vertical="center"/>
    </xf>
    <xf numFmtId="0" fontId="1" fillId="6" borderId="98" xfId="2" applyFill="1" applyBorder="1" applyAlignment="1">
      <alignment horizontal="center" vertical="center"/>
    </xf>
    <xf numFmtId="0" fontId="1" fillId="6" borderId="99" xfId="2" applyFill="1" applyBorder="1" applyAlignment="1">
      <alignment horizontal="center" vertical="center"/>
    </xf>
    <xf numFmtId="0" fontId="1" fillId="6" borderId="100" xfId="2" applyFill="1" applyBorder="1" applyAlignment="1">
      <alignment horizontal="center" vertical="center"/>
    </xf>
    <xf numFmtId="0" fontId="1" fillId="7" borderId="101" xfId="2" applyFill="1" applyBorder="1" applyAlignment="1">
      <alignment horizontal="center" vertical="center"/>
    </xf>
    <xf numFmtId="0" fontId="1" fillId="7" borderId="99" xfId="2" applyFill="1" applyBorder="1" applyAlignment="1">
      <alignment horizontal="center" vertical="center"/>
    </xf>
    <xf numFmtId="0" fontId="1" fillId="7" borderId="100" xfId="2" applyFill="1" applyBorder="1" applyAlignment="1">
      <alignment horizontal="center" vertical="center"/>
    </xf>
    <xf numFmtId="0" fontId="1" fillId="0" borderId="102" xfId="2" applyBorder="1" applyAlignment="1">
      <alignment horizontal="center" vertical="center"/>
    </xf>
    <xf numFmtId="0" fontId="1" fillId="0" borderId="103" xfId="2" applyBorder="1" applyAlignment="1">
      <alignment horizontal="center" vertical="center"/>
    </xf>
  </cellXfs>
  <cellStyles count="5">
    <cellStyle name="Comma [0]" xfId="1" builtinId="6"/>
    <cellStyle name="Normal" xfId="0" builtinId="0"/>
    <cellStyle name="Normal_correspondence" xfId="2" xr:uid="{00000000-0005-0000-0000-000002000000}"/>
    <cellStyle name="Normal_OilQues" xfId="4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0000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A14" sqref="A14:A20"/>
    </sheetView>
  </sheetViews>
  <sheetFormatPr defaultColWidth="9" defaultRowHeight="15"/>
  <cols>
    <col min="1" max="1" width="9" style="3"/>
    <col min="2" max="3" width="24.625" style="3" customWidth="1"/>
    <col min="4" max="4" width="22" style="3" customWidth="1"/>
    <col min="5" max="5" width="10.25" style="3" customWidth="1"/>
    <col min="6" max="16384" width="9" style="3"/>
  </cols>
  <sheetData>
    <row r="1" spans="1:5" ht="25.5">
      <c r="A1" s="1" t="s">
        <v>638</v>
      </c>
      <c r="B1" s="2"/>
      <c r="C1" s="2"/>
      <c r="D1" s="2"/>
      <c r="E1" s="2"/>
    </row>
    <row r="2" spans="1:5" ht="25.5">
      <c r="A2" s="1" t="s">
        <v>228</v>
      </c>
      <c r="B2" s="2"/>
      <c r="C2" s="2"/>
      <c r="D2" s="2"/>
      <c r="E2" s="2"/>
    </row>
    <row r="3" spans="1:5" ht="25.5">
      <c r="A3" s="1"/>
      <c r="B3" s="2"/>
      <c r="C3" s="2"/>
      <c r="D3" s="2"/>
      <c r="E3" s="2"/>
    </row>
    <row r="4" spans="1:5" ht="15.75">
      <c r="A4" s="4" t="s">
        <v>111</v>
      </c>
      <c r="B4" s="2"/>
      <c r="C4" s="2"/>
      <c r="D4" s="2"/>
      <c r="E4" s="2"/>
    </row>
    <row r="5" spans="1:5" ht="16.5" thickBot="1">
      <c r="A5" s="4"/>
      <c r="B5" s="2"/>
      <c r="C5" s="2"/>
      <c r="D5" s="2"/>
      <c r="E5" s="2"/>
    </row>
    <row r="6" spans="1:5" ht="17.25" thickTop="1" thickBot="1">
      <c r="A6" s="2"/>
      <c r="B6" s="5" t="s">
        <v>229</v>
      </c>
      <c r="C6" s="8"/>
      <c r="D6" s="2"/>
      <c r="E6" s="2"/>
    </row>
    <row r="7" spans="1:5" s="186" customFormat="1" ht="17.25" thickTop="1" thickBot="1">
      <c r="A7" s="2"/>
      <c r="B7" s="6" t="s">
        <v>215</v>
      </c>
      <c r="C7" s="185">
        <v>2024</v>
      </c>
      <c r="D7" s="2"/>
      <c r="E7" s="2"/>
    </row>
    <row r="8" spans="1:5" s="186" customFormat="1" ht="11.25" customHeight="1" thickTop="1" thickBot="1">
      <c r="A8" s="2"/>
      <c r="B8" s="2"/>
      <c r="C8" s="2"/>
      <c r="D8" s="2"/>
      <c r="E8" s="2"/>
    </row>
    <row r="9" spans="1:5" ht="17.25" thickTop="1" thickBot="1">
      <c r="A9" s="2"/>
      <c r="B9" s="6" t="s">
        <v>109</v>
      </c>
      <c r="C9" s="8"/>
      <c r="D9" s="2"/>
      <c r="E9" s="2"/>
    </row>
    <row r="10" spans="1:5" ht="17.25" thickTop="1" thickBot="1">
      <c r="A10" s="2"/>
      <c r="B10" s="6" t="s">
        <v>110</v>
      </c>
      <c r="C10" s="8"/>
      <c r="D10" s="2"/>
      <c r="E10" s="2"/>
    </row>
    <row r="11" spans="1:5" ht="17.25" thickTop="1" thickBot="1">
      <c r="A11" s="2"/>
      <c r="B11" s="6" t="s">
        <v>226</v>
      </c>
      <c r="C11" s="8"/>
      <c r="D11" s="2"/>
      <c r="E11" s="2"/>
    </row>
    <row r="12" spans="1:5" ht="17.25" thickTop="1" thickBot="1">
      <c r="A12" s="2"/>
      <c r="B12" s="6" t="s">
        <v>108</v>
      </c>
      <c r="C12" s="8"/>
      <c r="D12" s="2"/>
      <c r="E12" s="2"/>
    </row>
    <row r="13" spans="1:5" ht="15.75" thickTop="1">
      <c r="A13" s="2"/>
      <c r="B13" s="2"/>
      <c r="C13" s="2"/>
      <c r="D13" s="2"/>
      <c r="E13" s="2"/>
    </row>
    <row r="14" spans="1:5">
      <c r="A14" s="2" t="s">
        <v>656</v>
      </c>
      <c r="B14" s="2"/>
      <c r="C14" s="2"/>
      <c r="D14" s="2"/>
      <c r="E14" s="2"/>
    </row>
    <row r="15" spans="1:5">
      <c r="A15" s="2" t="s">
        <v>657</v>
      </c>
      <c r="B15" s="2"/>
      <c r="C15" s="2"/>
      <c r="D15" s="2"/>
      <c r="E15" s="2"/>
    </row>
    <row r="16" spans="1:5">
      <c r="A16" s="2" t="s">
        <v>658</v>
      </c>
      <c r="B16" s="2"/>
      <c r="C16" s="2"/>
      <c r="D16" s="2"/>
      <c r="E16" s="2"/>
    </row>
    <row r="17" spans="1:5">
      <c r="A17" s="2"/>
      <c r="B17" s="2"/>
      <c r="C17" s="2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 t="s">
        <v>659</v>
      </c>
      <c r="B19" s="2"/>
      <c r="C19" s="2"/>
      <c r="D19" s="2"/>
      <c r="E19" s="2"/>
    </row>
    <row r="20" spans="1:5">
      <c r="A20" s="7"/>
      <c r="B20" s="2"/>
      <c r="C20" s="2"/>
      <c r="D20" s="2"/>
      <c r="E20" s="2"/>
    </row>
    <row r="23" spans="1:5">
      <c r="A23" s="197" t="s">
        <v>346</v>
      </c>
    </row>
    <row r="24" spans="1:5">
      <c r="A24" s="3" t="s">
        <v>347</v>
      </c>
      <c r="B24" s="3">
        <v>238.846</v>
      </c>
      <c r="C24" s="3" t="s">
        <v>348</v>
      </c>
    </row>
    <row r="25" spans="1:5">
      <c r="B25" s="3">
        <v>947.81700000000001</v>
      </c>
      <c r="C25" s="3" t="s">
        <v>349</v>
      </c>
    </row>
    <row r="26" spans="1:5">
      <c r="A26" s="197" t="s">
        <v>350</v>
      </c>
    </row>
    <row r="27" spans="1:5">
      <c r="A27" s="3" t="s">
        <v>351</v>
      </c>
      <c r="B27" s="3">
        <v>3.5168525000000002</v>
      </c>
      <c r="C27" s="3" t="s">
        <v>352</v>
      </c>
    </row>
    <row r="28" spans="1:5">
      <c r="B28" s="3">
        <v>200</v>
      </c>
      <c r="C28" s="3" t="s">
        <v>355</v>
      </c>
    </row>
    <row r="29" spans="1:5">
      <c r="B29" s="3">
        <v>3.5169999999999999</v>
      </c>
      <c r="C29" s="3" t="s">
        <v>356</v>
      </c>
    </row>
    <row r="30" spans="1:5">
      <c r="B30" s="3">
        <v>4.7130000000000001</v>
      </c>
      <c r="C30" s="3" t="s">
        <v>357</v>
      </c>
    </row>
    <row r="31" spans="1:5">
      <c r="A31" s="3" t="s">
        <v>353</v>
      </c>
      <c r="B31" s="3">
        <v>0.28434516999999998</v>
      </c>
      <c r="C31" s="3" t="s">
        <v>354</v>
      </c>
    </row>
  </sheetData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J38"/>
  <sheetViews>
    <sheetView zoomScale="85" workbookViewId="0">
      <selection activeCell="A3" sqref="A3"/>
    </sheetView>
  </sheetViews>
  <sheetFormatPr defaultColWidth="9" defaultRowHeight="13.5"/>
  <cols>
    <col min="1" max="2" width="9" style="163"/>
    <col min="3" max="5" width="17.375" style="164" customWidth="1"/>
    <col min="6" max="6" width="9" style="163"/>
    <col min="7" max="9" width="17.375" style="164" customWidth="1"/>
    <col min="10" max="10" width="30.125" style="163" bestFit="1" customWidth="1"/>
    <col min="11" max="16384" width="9" style="163"/>
  </cols>
  <sheetData>
    <row r="1" spans="1:10" ht="25.5">
      <c r="A1" s="162" t="s">
        <v>227</v>
      </c>
    </row>
    <row r="2" spans="1:10" ht="25.5">
      <c r="A2" s="165" t="s">
        <v>235</v>
      </c>
    </row>
    <row r="4" spans="1:10">
      <c r="A4" s="166" t="s">
        <v>112</v>
      </c>
    </row>
    <row r="5" spans="1:10" ht="14.25" thickBot="1"/>
    <row r="6" spans="1:10">
      <c r="B6" s="480" t="s">
        <v>155</v>
      </c>
      <c r="C6" s="477" t="s">
        <v>156</v>
      </c>
      <c r="D6" s="478"/>
      <c r="E6" s="479"/>
      <c r="G6" s="474" t="s">
        <v>157</v>
      </c>
      <c r="H6" s="475"/>
      <c r="I6" s="476"/>
      <c r="J6" s="167" t="s">
        <v>158</v>
      </c>
    </row>
    <row r="7" spans="1:10" ht="14.25" thickBot="1">
      <c r="B7" s="481"/>
      <c r="C7" s="168" t="s">
        <v>159</v>
      </c>
      <c r="D7" s="169" t="s">
        <v>160</v>
      </c>
      <c r="E7" s="170" t="s">
        <v>161</v>
      </c>
      <c r="G7" s="171" t="s">
        <v>159</v>
      </c>
      <c r="H7" s="169" t="s">
        <v>160</v>
      </c>
      <c r="I7" s="170" t="s">
        <v>161</v>
      </c>
      <c r="J7" s="172"/>
    </row>
    <row r="8" spans="1:10" ht="14.25" thickTop="1">
      <c r="B8" s="173">
        <v>1</v>
      </c>
      <c r="C8" s="174" t="s">
        <v>5</v>
      </c>
      <c r="D8" s="175">
        <v>2</v>
      </c>
      <c r="E8" s="176" t="s">
        <v>162</v>
      </c>
      <c r="F8" s="164" t="s">
        <v>163</v>
      </c>
      <c r="G8" s="177" t="s">
        <v>164</v>
      </c>
      <c r="H8" s="175">
        <v>3</v>
      </c>
      <c r="I8" s="176" t="s">
        <v>113</v>
      </c>
      <c r="J8" s="178" t="s">
        <v>165</v>
      </c>
    </row>
    <row r="9" spans="1:10">
      <c r="B9" s="173">
        <v>2</v>
      </c>
      <c r="C9" s="174" t="s">
        <v>5</v>
      </c>
      <c r="D9" s="175">
        <v>2</v>
      </c>
      <c r="E9" s="176" t="s">
        <v>166</v>
      </c>
      <c r="F9" s="164" t="s">
        <v>163</v>
      </c>
      <c r="G9" s="177" t="s">
        <v>164</v>
      </c>
      <c r="H9" s="175">
        <v>3</v>
      </c>
      <c r="I9" s="176" t="s">
        <v>114</v>
      </c>
      <c r="J9" s="178" t="s">
        <v>167</v>
      </c>
    </row>
    <row r="10" spans="1:10">
      <c r="B10" s="173">
        <v>3</v>
      </c>
      <c r="C10" s="174" t="s">
        <v>5</v>
      </c>
      <c r="D10" s="175">
        <v>2</v>
      </c>
      <c r="E10" s="176" t="s">
        <v>168</v>
      </c>
      <c r="F10" s="164" t="s">
        <v>163</v>
      </c>
      <c r="G10" s="177" t="s">
        <v>164</v>
      </c>
      <c r="H10" s="175">
        <v>3</v>
      </c>
      <c r="I10" s="176" t="s">
        <v>115</v>
      </c>
      <c r="J10" s="178" t="s">
        <v>169</v>
      </c>
    </row>
    <row r="11" spans="1:10">
      <c r="B11" s="173">
        <v>4</v>
      </c>
      <c r="C11" s="174" t="s">
        <v>5</v>
      </c>
      <c r="D11" s="175">
        <v>2</v>
      </c>
      <c r="E11" s="176" t="s">
        <v>170</v>
      </c>
      <c r="F11" s="164" t="s">
        <v>163</v>
      </c>
      <c r="G11" s="177" t="s">
        <v>164</v>
      </c>
      <c r="H11" s="175">
        <v>3</v>
      </c>
      <c r="I11" s="176" t="s">
        <v>116</v>
      </c>
      <c r="J11" s="178" t="s">
        <v>171</v>
      </c>
    </row>
    <row r="12" spans="1:10">
      <c r="B12" s="173">
        <v>5</v>
      </c>
      <c r="C12" s="174" t="s">
        <v>5</v>
      </c>
      <c r="D12" s="175">
        <v>2</v>
      </c>
      <c r="E12" s="176" t="s">
        <v>172</v>
      </c>
      <c r="F12" s="164" t="s">
        <v>163</v>
      </c>
      <c r="G12" s="177" t="s">
        <v>164</v>
      </c>
      <c r="H12" s="175">
        <v>3</v>
      </c>
      <c r="I12" s="176" t="s">
        <v>117</v>
      </c>
      <c r="J12" s="178" t="s">
        <v>173</v>
      </c>
    </row>
    <row r="13" spans="1:10">
      <c r="B13" s="173">
        <v>6</v>
      </c>
      <c r="C13" s="174" t="s">
        <v>5</v>
      </c>
      <c r="D13" s="175">
        <v>2</v>
      </c>
      <c r="E13" s="176" t="s">
        <v>174</v>
      </c>
      <c r="F13" s="164" t="s">
        <v>163</v>
      </c>
      <c r="G13" s="177" t="s">
        <v>164</v>
      </c>
      <c r="H13" s="175">
        <v>3</v>
      </c>
      <c r="I13" s="176" t="s">
        <v>118</v>
      </c>
      <c r="J13" s="178" t="s">
        <v>175</v>
      </c>
    </row>
    <row r="14" spans="1:10">
      <c r="B14" s="173">
        <v>7</v>
      </c>
      <c r="C14" s="174" t="s">
        <v>5</v>
      </c>
      <c r="D14" s="175">
        <v>2</v>
      </c>
      <c r="E14" s="176" t="s">
        <v>176</v>
      </c>
      <c r="F14" s="164" t="s">
        <v>163</v>
      </c>
      <c r="G14" s="177" t="s">
        <v>164</v>
      </c>
      <c r="H14" s="175">
        <v>3</v>
      </c>
      <c r="I14" s="176" t="s">
        <v>119</v>
      </c>
      <c r="J14" s="178" t="s">
        <v>177</v>
      </c>
    </row>
    <row r="15" spans="1:10">
      <c r="B15" s="173">
        <v>8</v>
      </c>
      <c r="C15" s="174" t="s">
        <v>5</v>
      </c>
      <c r="D15" s="175">
        <v>2</v>
      </c>
      <c r="E15" s="176" t="s">
        <v>178</v>
      </c>
      <c r="F15" s="164" t="s">
        <v>163</v>
      </c>
      <c r="G15" s="177" t="s">
        <v>164</v>
      </c>
      <c r="H15" s="175">
        <v>3</v>
      </c>
      <c r="I15" s="176" t="s">
        <v>120</v>
      </c>
      <c r="J15" s="178" t="s">
        <v>179</v>
      </c>
    </row>
    <row r="16" spans="1:10">
      <c r="B16" s="173">
        <v>9</v>
      </c>
      <c r="C16" s="174" t="s">
        <v>5</v>
      </c>
      <c r="D16" s="175">
        <v>2</v>
      </c>
      <c r="E16" s="176" t="s">
        <v>180</v>
      </c>
      <c r="F16" s="164" t="s">
        <v>163</v>
      </c>
      <c r="G16" s="177" t="s">
        <v>164</v>
      </c>
      <c r="H16" s="175">
        <v>3</v>
      </c>
      <c r="I16" s="176" t="s">
        <v>121</v>
      </c>
      <c r="J16" s="178" t="s">
        <v>181</v>
      </c>
    </row>
    <row r="17" spans="2:10">
      <c r="B17" s="173">
        <v>10</v>
      </c>
      <c r="C17" s="174" t="s">
        <v>5</v>
      </c>
      <c r="D17" s="175">
        <v>2</v>
      </c>
      <c r="E17" s="176" t="s">
        <v>182</v>
      </c>
      <c r="F17" s="164" t="s">
        <v>163</v>
      </c>
      <c r="G17" s="177" t="s">
        <v>164</v>
      </c>
      <c r="H17" s="175">
        <v>3</v>
      </c>
      <c r="I17" s="176" t="s">
        <v>122</v>
      </c>
      <c r="J17" s="178" t="s">
        <v>183</v>
      </c>
    </row>
    <row r="18" spans="2:10">
      <c r="B18" s="173">
        <v>11</v>
      </c>
      <c r="C18" s="174" t="s">
        <v>5</v>
      </c>
      <c r="D18" s="175">
        <v>2</v>
      </c>
      <c r="E18" s="176" t="s">
        <v>184</v>
      </c>
      <c r="F18" s="164" t="s">
        <v>163</v>
      </c>
      <c r="G18" s="177" t="s">
        <v>164</v>
      </c>
      <c r="H18" s="175">
        <v>3</v>
      </c>
      <c r="I18" s="176" t="s">
        <v>123</v>
      </c>
      <c r="J18" s="178" t="s">
        <v>185</v>
      </c>
    </row>
    <row r="19" spans="2:10">
      <c r="B19" s="173">
        <v>12</v>
      </c>
      <c r="C19" s="174" t="s">
        <v>5</v>
      </c>
      <c r="D19" s="175">
        <v>2</v>
      </c>
      <c r="E19" s="176" t="s">
        <v>186</v>
      </c>
      <c r="F19" s="164" t="s">
        <v>163</v>
      </c>
      <c r="G19" s="177" t="s">
        <v>164</v>
      </c>
      <c r="H19" s="175">
        <v>3</v>
      </c>
      <c r="I19" s="176" t="s">
        <v>124</v>
      </c>
      <c r="J19" s="178" t="s">
        <v>187</v>
      </c>
    </row>
    <row r="20" spans="2:10">
      <c r="B20" s="173">
        <v>13</v>
      </c>
      <c r="C20" s="174" t="s">
        <v>5</v>
      </c>
      <c r="D20" s="175">
        <v>2</v>
      </c>
      <c r="E20" s="176" t="s">
        <v>188</v>
      </c>
      <c r="F20" s="164" t="s">
        <v>163</v>
      </c>
      <c r="G20" s="177" t="s">
        <v>164</v>
      </c>
      <c r="H20" s="175">
        <v>3</v>
      </c>
      <c r="I20" s="176" t="s">
        <v>125</v>
      </c>
      <c r="J20" s="178" t="s">
        <v>189</v>
      </c>
    </row>
    <row r="21" spans="2:10">
      <c r="B21" s="173">
        <v>14</v>
      </c>
      <c r="C21" s="174" t="s">
        <v>5</v>
      </c>
      <c r="D21" s="175">
        <v>2</v>
      </c>
      <c r="E21" s="176" t="s">
        <v>190</v>
      </c>
      <c r="F21" s="164" t="s">
        <v>163</v>
      </c>
      <c r="G21" s="177" t="s">
        <v>164</v>
      </c>
      <c r="H21" s="175">
        <v>3</v>
      </c>
      <c r="I21" s="176" t="s">
        <v>126</v>
      </c>
      <c r="J21" s="178" t="s">
        <v>127</v>
      </c>
    </row>
    <row r="22" spans="2:10">
      <c r="B22" s="173">
        <v>15</v>
      </c>
      <c r="C22" s="174" t="s">
        <v>6</v>
      </c>
      <c r="D22" s="175">
        <v>3</v>
      </c>
      <c r="E22" s="176" t="s">
        <v>128</v>
      </c>
      <c r="F22" s="164" t="s">
        <v>163</v>
      </c>
      <c r="G22" s="177" t="s">
        <v>164</v>
      </c>
      <c r="H22" s="175">
        <v>3</v>
      </c>
      <c r="I22" s="176" t="s">
        <v>191</v>
      </c>
      <c r="J22" s="178" t="s">
        <v>129</v>
      </c>
    </row>
    <row r="23" spans="2:10">
      <c r="B23" s="173">
        <v>16</v>
      </c>
      <c r="C23" s="174" t="s">
        <v>6</v>
      </c>
      <c r="D23" s="175">
        <v>3</v>
      </c>
      <c r="E23" s="176" t="s">
        <v>130</v>
      </c>
      <c r="F23" s="164" t="s">
        <v>163</v>
      </c>
      <c r="G23" s="177" t="s">
        <v>164</v>
      </c>
      <c r="H23" s="175">
        <v>3</v>
      </c>
      <c r="I23" s="176" t="s">
        <v>192</v>
      </c>
      <c r="J23" s="178" t="s">
        <v>131</v>
      </c>
    </row>
    <row r="24" spans="2:10">
      <c r="B24" s="173">
        <v>17</v>
      </c>
      <c r="C24" s="174" t="s">
        <v>6</v>
      </c>
      <c r="D24" s="175">
        <v>3</v>
      </c>
      <c r="E24" s="176" t="s">
        <v>132</v>
      </c>
      <c r="F24" s="164" t="s">
        <v>163</v>
      </c>
      <c r="G24" s="177" t="s">
        <v>164</v>
      </c>
      <c r="H24" s="175">
        <v>3</v>
      </c>
      <c r="I24" s="176" t="s">
        <v>193</v>
      </c>
      <c r="J24" s="178" t="s">
        <v>133</v>
      </c>
    </row>
    <row r="25" spans="2:10">
      <c r="B25" s="173">
        <v>18</v>
      </c>
      <c r="C25" s="174" t="s">
        <v>6</v>
      </c>
      <c r="D25" s="175">
        <v>3</v>
      </c>
      <c r="E25" s="176" t="s">
        <v>134</v>
      </c>
      <c r="F25" s="164" t="s">
        <v>163</v>
      </c>
      <c r="G25" s="177" t="s">
        <v>164</v>
      </c>
      <c r="H25" s="175">
        <v>3</v>
      </c>
      <c r="I25" s="176" t="s">
        <v>194</v>
      </c>
      <c r="J25" s="178" t="s">
        <v>135</v>
      </c>
    </row>
    <row r="26" spans="2:10">
      <c r="B26" s="173">
        <v>19</v>
      </c>
      <c r="C26" s="174" t="s">
        <v>6</v>
      </c>
      <c r="D26" s="175">
        <v>3</v>
      </c>
      <c r="E26" s="176" t="s">
        <v>136</v>
      </c>
      <c r="F26" s="164" t="s">
        <v>163</v>
      </c>
      <c r="G26" s="177" t="s">
        <v>164</v>
      </c>
      <c r="H26" s="175">
        <v>3</v>
      </c>
      <c r="I26" s="176" t="s">
        <v>195</v>
      </c>
      <c r="J26" s="178" t="s">
        <v>137</v>
      </c>
    </row>
    <row r="27" spans="2:10">
      <c r="B27" s="173">
        <v>20</v>
      </c>
      <c r="C27" s="174" t="s">
        <v>6</v>
      </c>
      <c r="D27" s="175">
        <v>3</v>
      </c>
      <c r="E27" s="176" t="s">
        <v>138</v>
      </c>
      <c r="F27" s="164" t="s">
        <v>163</v>
      </c>
      <c r="G27" s="177" t="s">
        <v>164</v>
      </c>
      <c r="H27" s="175">
        <v>3</v>
      </c>
      <c r="I27" s="176" t="s">
        <v>196</v>
      </c>
      <c r="J27" s="178" t="s">
        <v>139</v>
      </c>
    </row>
    <row r="28" spans="2:10">
      <c r="B28" s="173">
        <v>21</v>
      </c>
      <c r="C28" s="174" t="s">
        <v>6</v>
      </c>
      <c r="D28" s="175">
        <v>3</v>
      </c>
      <c r="E28" s="176" t="s">
        <v>140</v>
      </c>
      <c r="F28" s="164" t="s">
        <v>163</v>
      </c>
      <c r="G28" s="177" t="s">
        <v>164</v>
      </c>
      <c r="H28" s="175">
        <v>3</v>
      </c>
      <c r="I28" s="176" t="s">
        <v>197</v>
      </c>
      <c r="J28" s="178" t="s">
        <v>141</v>
      </c>
    </row>
    <row r="29" spans="2:10">
      <c r="B29" s="173">
        <v>22</v>
      </c>
      <c r="C29" s="174" t="s">
        <v>6</v>
      </c>
      <c r="D29" s="175">
        <v>3</v>
      </c>
      <c r="E29" s="176" t="s">
        <v>142</v>
      </c>
      <c r="F29" s="164" t="s">
        <v>163</v>
      </c>
      <c r="G29" s="177" t="s">
        <v>164</v>
      </c>
      <c r="H29" s="175">
        <v>3</v>
      </c>
      <c r="I29" s="176" t="s">
        <v>198</v>
      </c>
      <c r="J29" s="178" t="s">
        <v>143</v>
      </c>
    </row>
    <row r="30" spans="2:10">
      <c r="B30" s="173">
        <v>23</v>
      </c>
      <c r="C30" s="174" t="s">
        <v>6</v>
      </c>
      <c r="D30" s="175">
        <v>3</v>
      </c>
      <c r="E30" s="176" t="s">
        <v>144</v>
      </c>
      <c r="F30" s="164" t="s">
        <v>163</v>
      </c>
      <c r="G30" s="177" t="s">
        <v>164</v>
      </c>
      <c r="H30" s="175">
        <v>3</v>
      </c>
      <c r="I30" s="176" t="s">
        <v>199</v>
      </c>
      <c r="J30" s="178" t="s">
        <v>145</v>
      </c>
    </row>
    <row r="31" spans="2:10">
      <c r="B31" s="173">
        <v>24</v>
      </c>
      <c r="C31" s="174" t="s">
        <v>6</v>
      </c>
      <c r="D31" s="175">
        <v>3</v>
      </c>
      <c r="E31" s="176" t="s">
        <v>146</v>
      </c>
      <c r="F31" s="164" t="s">
        <v>163</v>
      </c>
      <c r="G31" s="177" t="s">
        <v>164</v>
      </c>
      <c r="H31" s="175">
        <v>3</v>
      </c>
      <c r="I31" s="176" t="s">
        <v>200</v>
      </c>
      <c r="J31" s="178" t="s">
        <v>147</v>
      </c>
    </row>
    <row r="32" spans="2:10">
      <c r="B32" s="173">
        <v>25</v>
      </c>
      <c r="C32" s="174" t="s">
        <v>6</v>
      </c>
      <c r="D32" s="175">
        <v>3</v>
      </c>
      <c r="E32" s="176" t="s">
        <v>148</v>
      </c>
      <c r="F32" s="164" t="s">
        <v>163</v>
      </c>
      <c r="G32" s="177" t="s">
        <v>164</v>
      </c>
      <c r="H32" s="175">
        <v>3</v>
      </c>
      <c r="I32" s="176" t="s">
        <v>201</v>
      </c>
      <c r="J32" s="178" t="s">
        <v>149</v>
      </c>
    </row>
    <row r="33" spans="2:10">
      <c r="B33" s="173">
        <v>26</v>
      </c>
      <c r="C33" s="174" t="s">
        <v>6</v>
      </c>
      <c r="D33" s="175">
        <v>3</v>
      </c>
      <c r="E33" s="176" t="s">
        <v>202</v>
      </c>
      <c r="F33" s="164" t="s">
        <v>163</v>
      </c>
      <c r="G33" s="177" t="s">
        <v>164</v>
      </c>
      <c r="H33" s="175">
        <v>3</v>
      </c>
      <c r="I33" s="176" t="s">
        <v>203</v>
      </c>
      <c r="J33" s="178" t="s">
        <v>150</v>
      </c>
    </row>
    <row r="34" spans="2:10">
      <c r="B34" s="173">
        <v>27</v>
      </c>
      <c r="C34" s="174" t="s">
        <v>6</v>
      </c>
      <c r="D34" s="175">
        <v>3</v>
      </c>
      <c r="E34" s="176" t="s">
        <v>204</v>
      </c>
      <c r="F34" s="164" t="s">
        <v>163</v>
      </c>
      <c r="G34" s="177" t="s">
        <v>164</v>
      </c>
      <c r="H34" s="175">
        <v>3</v>
      </c>
      <c r="I34" s="176" t="s">
        <v>205</v>
      </c>
      <c r="J34" s="178" t="s">
        <v>151</v>
      </c>
    </row>
    <row r="35" spans="2:10">
      <c r="B35" s="173">
        <v>28</v>
      </c>
      <c r="C35" s="174" t="s">
        <v>6</v>
      </c>
      <c r="D35" s="175">
        <v>3</v>
      </c>
      <c r="E35" s="176" t="s">
        <v>206</v>
      </c>
      <c r="F35" s="164" t="s">
        <v>163</v>
      </c>
      <c r="G35" s="177" t="s">
        <v>164</v>
      </c>
      <c r="H35" s="175">
        <v>3</v>
      </c>
      <c r="I35" s="176" t="s">
        <v>207</v>
      </c>
      <c r="J35" s="178" t="s">
        <v>152</v>
      </c>
    </row>
    <row r="36" spans="2:10">
      <c r="B36" s="173">
        <v>29</v>
      </c>
      <c r="C36" s="174" t="s">
        <v>6</v>
      </c>
      <c r="D36" s="175">
        <v>3</v>
      </c>
      <c r="E36" s="176" t="s">
        <v>208</v>
      </c>
      <c r="F36" s="164" t="s">
        <v>163</v>
      </c>
      <c r="G36" s="177" t="s">
        <v>164</v>
      </c>
      <c r="H36" s="175">
        <v>3</v>
      </c>
      <c r="I36" s="176" t="s">
        <v>209</v>
      </c>
      <c r="J36" s="178" t="s">
        <v>153</v>
      </c>
    </row>
    <row r="37" spans="2:10">
      <c r="B37" s="173">
        <v>30</v>
      </c>
      <c r="C37" s="174" t="s">
        <v>6</v>
      </c>
      <c r="D37" s="175">
        <v>3</v>
      </c>
      <c r="E37" s="176" t="s">
        <v>210</v>
      </c>
      <c r="F37" s="164" t="s">
        <v>163</v>
      </c>
      <c r="G37" s="177" t="s">
        <v>164</v>
      </c>
      <c r="H37" s="175">
        <v>3</v>
      </c>
      <c r="I37" s="176" t="s">
        <v>211</v>
      </c>
      <c r="J37" s="178" t="s">
        <v>154</v>
      </c>
    </row>
    <row r="38" spans="2:10" ht="14.25" thickBot="1">
      <c r="B38" s="179">
        <v>31</v>
      </c>
      <c r="C38" s="180" t="s">
        <v>7</v>
      </c>
      <c r="D38" s="181">
        <v>2</v>
      </c>
      <c r="E38" s="182" t="s">
        <v>212</v>
      </c>
      <c r="F38" s="164" t="s">
        <v>163</v>
      </c>
      <c r="G38" s="183" t="s">
        <v>164</v>
      </c>
      <c r="H38" s="181">
        <v>3</v>
      </c>
      <c r="I38" s="182" t="s">
        <v>213</v>
      </c>
      <c r="J38" s="184" t="s">
        <v>214</v>
      </c>
    </row>
  </sheetData>
  <mergeCells count="3">
    <mergeCell ref="G6:I6"/>
    <mergeCell ref="C6:E6"/>
    <mergeCell ref="B6:B7"/>
  </mergeCells>
  <phoneticPr fontId="2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B24"/>
  <sheetViews>
    <sheetView workbookViewId="0">
      <selection activeCell="B39" sqref="B39"/>
    </sheetView>
  </sheetViews>
  <sheetFormatPr defaultColWidth="9" defaultRowHeight="15"/>
  <cols>
    <col min="1" max="1" width="19.25" style="3" customWidth="1"/>
    <col min="2" max="16384" width="9" style="3"/>
  </cols>
  <sheetData>
    <row r="1" spans="1:2" ht="18.75">
      <c r="A1" s="198" t="s">
        <v>270</v>
      </c>
    </row>
    <row r="3" spans="1:2">
      <c r="A3" s="197" t="s">
        <v>271</v>
      </c>
    </row>
    <row r="5" spans="1:2">
      <c r="B5" s="3" t="s">
        <v>272</v>
      </c>
    </row>
    <row r="6" spans="1:2" ht="18">
      <c r="A6" s="3" t="s">
        <v>275</v>
      </c>
      <c r="B6" s="3" t="s">
        <v>276</v>
      </c>
    </row>
    <row r="7" spans="1:2">
      <c r="A7" s="3" t="s">
        <v>273</v>
      </c>
      <c r="B7" s="3" t="s">
        <v>273</v>
      </c>
    </row>
    <row r="8" spans="1:2">
      <c r="A8" s="3" t="s">
        <v>274</v>
      </c>
      <c r="B8" s="3" t="s">
        <v>274</v>
      </c>
    </row>
    <row r="9" spans="1:2">
      <c r="A9" s="3" t="s">
        <v>342</v>
      </c>
      <c r="B9" s="3" t="s">
        <v>345</v>
      </c>
    </row>
    <row r="10" spans="1:2">
      <c r="A10" s="3" t="s">
        <v>269</v>
      </c>
      <c r="B10" s="3" t="s">
        <v>269</v>
      </c>
    </row>
    <row r="11" spans="1:2">
      <c r="A11" s="3" t="s">
        <v>343</v>
      </c>
      <c r="B11" s="3" t="s">
        <v>344</v>
      </c>
    </row>
    <row r="13" spans="1:2">
      <c r="A13" s="197" t="s">
        <v>297</v>
      </c>
    </row>
    <row r="14" spans="1:2">
      <c r="A14" s="197"/>
    </row>
    <row r="15" spans="1:2">
      <c r="A15" s="3" t="s">
        <v>272</v>
      </c>
    </row>
    <row r="16" spans="1:2">
      <c r="A16" s="3" t="s">
        <v>298</v>
      </c>
    </row>
    <row r="17" spans="1:1">
      <c r="A17" s="3" t="s">
        <v>299</v>
      </c>
    </row>
    <row r="18" spans="1:1">
      <c r="A18" s="3" t="s">
        <v>300</v>
      </c>
    </row>
    <row r="19" spans="1:1">
      <c r="A19" s="3" t="s">
        <v>301</v>
      </c>
    </row>
    <row r="20" spans="1:1">
      <c r="A20" s="3" t="s">
        <v>302</v>
      </c>
    </row>
    <row r="21" spans="1:1">
      <c r="A21" s="3" t="s">
        <v>303</v>
      </c>
    </row>
    <row r="22" spans="1:1">
      <c r="A22" s="3" t="s">
        <v>304</v>
      </c>
    </row>
    <row r="23" spans="1:1">
      <c r="A23" s="3" t="s">
        <v>305</v>
      </c>
    </row>
    <row r="24" spans="1:1">
      <c r="A24" s="3" t="s">
        <v>306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73"/>
  <sheetViews>
    <sheetView zoomScale="80" zoomScaleNormal="80" workbookViewId="0">
      <selection sqref="A1:T10"/>
    </sheetView>
  </sheetViews>
  <sheetFormatPr defaultColWidth="9" defaultRowHeight="15"/>
  <cols>
    <col min="1" max="1" width="28" style="10" customWidth="1"/>
    <col min="2" max="2" width="3.125" style="10" customWidth="1"/>
    <col min="3" max="5" width="9" style="10"/>
    <col min="6" max="7" width="9" style="10" customWidth="1"/>
    <col min="8" max="13" width="9" style="10"/>
    <col min="14" max="16" width="10.5" style="10" customWidth="1"/>
    <col min="17" max="17" width="9" style="10"/>
    <col min="18" max="18" width="10" style="10" customWidth="1"/>
    <col min="19" max="19" width="9" style="10"/>
    <col min="20" max="20" width="9.625" style="10" customWidth="1"/>
    <col min="21" max="16384" width="9" style="10"/>
  </cols>
  <sheetData>
    <row r="1" spans="1:21" ht="26.25" customHeight="1">
      <c r="A1" s="372" t="s">
        <v>638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373"/>
      <c r="U1" s="297"/>
    </row>
    <row r="2" spans="1:21" ht="26.25" customHeight="1">
      <c r="A2" s="301" t="s">
        <v>230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</row>
    <row r="3" spans="1:21" ht="15.75" thickBot="1">
      <c r="A3" s="297"/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8" t="s">
        <v>268</v>
      </c>
      <c r="T3" s="342" t="s">
        <v>269</v>
      </c>
      <c r="U3" s="297"/>
    </row>
    <row r="4" spans="1:21" ht="15" customHeight="1" thickTop="1">
      <c r="A4" s="297"/>
      <c r="B4" s="297"/>
      <c r="C4" s="246"/>
      <c r="D4" s="247" t="s">
        <v>0</v>
      </c>
      <c r="E4" s="248"/>
      <c r="F4" s="436" t="s">
        <v>1</v>
      </c>
      <c r="G4" s="437"/>
      <c r="H4" s="427" t="s">
        <v>2</v>
      </c>
      <c r="I4" s="429" t="s">
        <v>236</v>
      </c>
      <c r="J4" s="431" t="s">
        <v>327</v>
      </c>
      <c r="K4" s="432"/>
      <c r="L4" s="432"/>
      <c r="M4" s="432"/>
      <c r="N4" s="432"/>
      <c r="O4" s="432"/>
      <c r="P4" s="432"/>
      <c r="Q4" s="433"/>
      <c r="R4" s="438" t="s">
        <v>615</v>
      </c>
      <c r="S4" s="434" t="s">
        <v>338</v>
      </c>
      <c r="T4" s="425" t="s">
        <v>4</v>
      </c>
      <c r="U4" s="297"/>
    </row>
    <row r="5" spans="1:21" ht="57">
      <c r="A5" s="297"/>
      <c r="B5" s="297"/>
      <c r="C5" s="249" t="s">
        <v>5</v>
      </c>
      <c r="D5" s="250" t="s">
        <v>6</v>
      </c>
      <c r="E5" s="251" t="s">
        <v>7</v>
      </c>
      <c r="F5" s="369" t="s">
        <v>626</v>
      </c>
      <c r="G5" s="369" t="s">
        <v>614</v>
      </c>
      <c r="H5" s="428"/>
      <c r="I5" s="430"/>
      <c r="J5" s="252" t="s">
        <v>8</v>
      </c>
      <c r="K5" s="253" t="s">
        <v>243</v>
      </c>
      <c r="L5" s="254" t="s">
        <v>9</v>
      </c>
      <c r="M5" s="254" t="s">
        <v>10</v>
      </c>
      <c r="N5" s="253" t="s">
        <v>612</v>
      </c>
      <c r="O5" s="253" t="s">
        <v>610</v>
      </c>
      <c r="P5" s="253" t="s">
        <v>611</v>
      </c>
      <c r="Q5" s="254" t="s">
        <v>337</v>
      </c>
      <c r="R5" s="439"/>
      <c r="S5" s="435"/>
      <c r="T5" s="426"/>
      <c r="U5" s="297"/>
    </row>
    <row r="6" spans="1:21" ht="15.75" thickBot="1">
      <c r="A6" s="297"/>
      <c r="B6" s="297"/>
      <c r="C6" s="255" t="s">
        <v>12</v>
      </c>
      <c r="D6" s="256" t="s">
        <v>13</v>
      </c>
      <c r="E6" s="256" t="s">
        <v>14</v>
      </c>
      <c r="F6" s="256" t="s">
        <v>15</v>
      </c>
      <c r="G6" s="256" t="s">
        <v>362</v>
      </c>
      <c r="H6" s="256" t="s">
        <v>363</v>
      </c>
      <c r="I6" s="256" t="s">
        <v>364</v>
      </c>
      <c r="J6" s="256" t="s">
        <v>365</v>
      </c>
      <c r="K6" s="256" t="s">
        <v>617</v>
      </c>
      <c r="L6" s="256" t="s">
        <v>618</v>
      </c>
      <c r="M6" s="256" t="s">
        <v>216</v>
      </c>
      <c r="N6" s="256" t="s">
        <v>217</v>
      </c>
      <c r="O6" s="256" t="s">
        <v>218</v>
      </c>
      <c r="P6" s="256" t="s">
        <v>219</v>
      </c>
      <c r="Q6" s="256" t="s">
        <v>619</v>
      </c>
      <c r="R6" s="256" t="s">
        <v>620</v>
      </c>
      <c r="S6" s="257" t="s">
        <v>621</v>
      </c>
      <c r="T6" s="258" t="s">
        <v>622</v>
      </c>
      <c r="U6" s="297"/>
    </row>
    <row r="7" spans="1:21" ht="15.75" thickTop="1">
      <c r="A7" s="263" t="s">
        <v>237</v>
      </c>
      <c r="B7" s="264"/>
      <c r="C7" s="259"/>
      <c r="D7" s="260"/>
      <c r="E7" s="260"/>
      <c r="F7" s="260"/>
      <c r="G7" s="260"/>
      <c r="H7" s="260"/>
      <c r="I7" s="261"/>
      <c r="J7" s="260"/>
      <c r="K7" s="261"/>
      <c r="L7" s="260"/>
      <c r="M7" s="260"/>
      <c r="N7" s="260"/>
      <c r="O7" s="260"/>
      <c r="P7" s="260"/>
      <c r="Q7" s="260"/>
      <c r="R7" s="260"/>
      <c r="S7" s="261"/>
      <c r="T7" s="262"/>
      <c r="U7" s="297"/>
    </row>
    <row r="8" spans="1:21">
      <c r="A8" s="265" t="s">
        <v>238</v>
      </c>
      <c r="B8" s="266">
        <v>1</v>
      </c>
      <c r="C8" s="187">
        <f>SUM(C9:C10)</f>
        <v>0</v>
      </c>
      <c r="D8" s="188">
        <f t="shared" ref="D8:S8" si="0">SUM(D9:D10)</f>
        <v>0</v>
      </c>
      <c r="E8" s="188">
        <f t="shared" si="0"/>
        <v>0</v>
      </c>
      <c r="F8" s="188">
        <f t="shared" si="0"/>
        <v>0</v>
      </c>
      <c r="G8" s="188">
        <f t="shared" ref="G8" si="1">SUM(G9:G10)</f>
        <v>0</v>
      </c>
      <c r="H8" s="188">
        <f t="shared" si="0"/>
        <v>0</v>
      </c>
      <c r="I8" s="188">
        <f t="shared" si="0"/>
        <v>0</v>
      </c>
      <c r="J8" s="188">
        <f t="shared" si="0"/>
        <v>0</v>
      </c>
      <c r="K8" s="188">
        <f t="shared" si="0"/>
        <v>0</v>
      </c>
      <c r="L8" s="188">
        <f t="shared" si="0"/>
        <v>0</v>
      </c>
      <c r="M8" s="188">
        <f t="shared" si="0"/>
        <v>0</v>
      </c>
      <c r="N8" s="188">
        <f t="shared" si="0"/>
        <v>0</v>
      </c>
      <c r="O8" s="188">
        <f t="shared" ref="O8:P8" si="2">SUM(O9:O10)</f>
        <v>0</v>
      </c>
      <c r="P8" s="188">
        <f t="shared" si="2"/>
        <v>0</v>
      </c>
      <c r="Q8" s="188">
        <f t="shared" si="0"/>
        <v>0</v>
      </c>
      <c r="R8" s="188">
        <f t="shared" ref="R8" si="3">SUM(R9:R10)</f>
        <v>0</v>
      </c>
      <c r="S8" s="188">
        <f t="shared" si="0"/>
        <v>0</v>
      </c>
      <c r="T8" s="13">
        <f>SUM(C8:S8)</f>
        <v>0</v>
      </c>
      <c r="U8" s="374"/>
    </row>
    <row r="9" spans="1:21">
      <c r="A9" s="267" t="s">
        <v>239</v>
      </c>
      <c r="B9" s="268">
        <v>2</v>
      </c>
      <c r="C9" s="112"/>
      <c r="D9" s="189"/>
      <c r="E9" s="189"/>
      <c r="F9" s="189"/>
      <c r="G9" s="189">
        <f>'Electricity Storage'!F7</f>
        <v>0</v>
      </c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>
        <f>'Electricity Storage'!F8</f>
        <v>0</v>
      </c>
      <c r="S9" s="189"/>
      <c r="T9" s="13">
        <f t="shared" ref="T9:T26" si="4">SUM(C9:S9)</f>
        <v>0</v>
      </c>
      <c r="U9" s="374"/>
    </row>
    <row r="10" spans="1:21">
      <c r="A10" s="269" t="s">
        <v>240</v>
      </c>
      <c r="B10" s="268">
        <v>3</v>
      </c>
      <c r="C10" s="112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3">
        <f t="shared" si="4"/>
        <v>0</v>
      </c>
      <c r="U10" s="374"/>
    </row>
    <row r="11" spans="1:21">
      <c r="A11" s="265" t="s">
        <v>241</v>
      </c>
      <c r="B11" s="266">
        <v>4</v>
      </c>
      <c r="C11" s="187">
        <f t="shared" ref="C11:S11" si="5">SUM(C12:C13)</f>
        <v>0</v>
      </c>
      <c r="D11" s="188">
        <f t="shared" si="5"/>
        <v>0</v>
      </c>
      <c r="E11" s="188">
        <f t="shared" si="5"/>
        <v>0</v>
      </c>
      <c r="F11" s="188">
        <f t="shared" si="5"/>
        <v>0</v>
      </c>
      <c r="G11" s="188">
        <f t="shared" ref="G11" si="6">SUM(G12:G13)</f>
        <v>0</v>
      </c>
      <c r="H11" s="188">
        <f t="shared" si="5"/>
        <v>0</v>
      </c>
      <c r="I11" s="188">
        <f t="shared" si="5"/>
        <v>0</v>
      </c>
      <c r="J11" s="188">
        <f t="shared" si="5"/>
        <v>0</v>
      </c>
      <c r="K11" s="188">
        <f t="shared" si="5"/>
        <v>0</v>
      </c>
      <c r="L11" s="188">
        <f t="shared" si="5"/>
        <v>0</v>
      </c>
      <c r="M11" s="188">
        <f t="shared" si="5"/>
        <v>0</v>
      </c>
      <c r="N11" s="188">
        <f t="shared" si="5"/>
        <v>0</v>
      </c>
      <c r="O11" s="188">
        <f t="shared" ref="O11:P11" si="7">SUM(O12:O13)</f>
        <v>0</v>
      </c>
      <c r="P11" s="188">
        <f t="shared" si="7"/>
        <v>0</v>
      </c>
      <c r="Q11" s="188">
        <f t="shared" si="5"/>
        <v>0</v>
      </c>
      <c r="R11" s="188">
        <f t="shared" ref="R11" si="8">SUM(R12:R13)</f>
        <v>0</v>
      </c>
      <c r="S11" s="188">
        <f t="shared" si="5"/>
        <v>0</v>
      </c>
      <c r="T11" s="13">
        <f t="shared" si="4"/>
        <v>0</v>
      </c>
      <c r="U11" s="297"/>
    </row>
    <row r="12" spans="1:21">
      <c r="A12" s="267" t="s">
        <v>239</v>
      </c>
      <c r="B12" s="268">
        <v>5</v>
      </c>
      <c r="C12" s="112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3">
        <f t="shared" si="4"/>
        <v>0</v>
      </c>
      <c r="U12" s="297"/>
    </row>
    <row r="13" spans="1:21">
      <c r="A13" s="269" t="s">
        <v>240</v>
      </c>
      <c r="B13" s="268">
        <v>6</v>
      </c>
      <c r="C13" s="112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3">
        <f t="shared" si="4"/>
        <v>0</v>
      </c>
      <c r="U13" s="297"/>
    </row>
    <row r="14" spans="1:21">
      <c r="A14" s="265" t="s">
        <v>242</v>
      </c>
      <c r="B14" s="266">
        <v>7</v>
      </c>
      <c r="C14" s="187">
        <f t="shared" ref="C14:S14" si="9">SUM(C15:C16)</f>
        <v>0</v>
      </c>
      <c r="D14" s="188">
        <f t="shared" si="9"/>
        <v>0</v>
      </c>
      <c r="E14" s="188">
        <f t="shared" si="9"/>
        <v>0</v>
      </c>
      <c r="F14" s="188">
        <f t="shared" si="9"/>
        <v>0</v>
      </c>
      <c r="G14" s="188">
        <f t="shared" ref="G14" si="10">SUM(G15:G16)</f>
        <v>0</v>
      </c>
      <c r="H14" s="188">
        <f t="shared" si="9"/>
        <v>0</v>
      </c>
      <c r="I14" s="188">
        <f t="shared" si="9"/>
        <v>0</v>
      </c>
      <c r="J14" s="188">
        <f t="shared" si="9"/>
        <v>0</v>
      </c>
      <c r="K14" s="188">
        <f t="shared" si="9"/>
        <v>0</v>
      </c>
      <c r="L14" s="188">
        <f t="shared" si="9"/>
        <v>0</v>
      </c>
      <c r="M14" s="188">
        <f t="shared" si="9"/>
        <v>0</v>
      </c>
      <c r="N14" s="188">
        <f t="shared" si="9"/>
        <v>0</v>
      </c>
      <c r="O14" s="188">
        <f t="shared" ref="O14:P14" si="11">SUM(O15:O16)</f>
        <v>0</v>
      </c>
      <c r="P14" s="188">
        <f t="shared" si="11"/>
        <v>0</v>
      </c>
      <c r="Q14" s="188">
        <f t="shared" si="9"/>
        <v>0</v>
      </c>
      <c r="R14" s="188">
        <f t="shared" ref="R14" si="12">SUM(R15:R16)</f>
        <v>0</v>
      </c>
      <c r="S14" s="188">
        <f t="shared" si="9"/>
        <v>0</v>
      </c>
      <c r="T14" s="13">
        <f t="shared" si="4"/>
        <v>0</v>
      </c>
      <c r="U14" s="297"/>
    </row>
    <row r="15" spans="1:21">
      <c r="A15" s="267" t="s">
        <v>239</v>
      </c>
      <c r="B15" s="268">
        <v>8</v>
      </c>
      <c r="C15" s="38">
        <f>C9-C12</f>
        <v>0</v>
      </c>
      <c r="D15" s="190">
        <f t="shared" ref="D15:S15" si="13">D9-D12</f>
        <v>0</v>
      </c>
      <c r="E15" s="190">
        <f t="shared" si="13"/>
        <v>0</v>
      </c>
      <c r="F15" s="190">
        <f t="shared" si="13"/>
        <v>0</v>
      </c>
      <c r="G15" s="190">
        <f t="shared" ref="G15" si="14">G9-G12</f>
        <v>0</v>
      </c>
      <c r="H15" s="190">
        <f t="shared" si="13"/>
        <v>0</v>
      </c>
      <c r="I15" s="190">
        <f t="shared" si="13"/>
        <v>0</v>
      </c>
      <c r="J15" s="190">
        <f t="shared" si="13"/>
        <v>0</v>
      </c>
      <c r="K15" s="190">
        <f t="shared" si="13"/>
        <v>0</v>
      </c>
      <c r="L15" s="190">
        <f t="shared" si="13"/>
        <v>0</v>
      </c>
      <c r="M15" s="190">
        <f t="shared" si="13"/>
        <v>0</v>
      </c>
      <c r="N15" s="190">
        <f t="shared" si="13"/>
        <v>0</v>
      </c>
      <c r="O15" s="190">
        <f t="shared" ref="O15:P15" si="15">O9-O12</f>
        <v>0</v>
      </c>
      <c r="P15" s="190">
        <f t="shared" si="15"/>
        <v>0</v>
      </c>
      <c r="Q15" s="190">
        <f t="shared" si="13"/>
        <v>0</v>
      </c>
      <c r="R15" s="190">
        <f t="shared" ref="R15" si="16">R9-R12</f>
        <v>0</v>
      </c>
      <c r="S15" s="190">
        <f t="shared" si="13"/>
        <v>0</v>
      </c>
      <c r="T15" s="13">
        <f t="shared" si="4"/>
        <v>0</v>
      </c>
      <c r="U15" s="297"/>
    </row>
    <row r="16" spans="1:21" ht="15.75" thickBot="1">
      <c r="A16" s="270" t="s">
        <v>240</v>
      </c>
      <c r="B16" s="271">
        <v>9</v>
      </c>
      <c r="C16" s="40">
        <f t="shared" ref="C16:S16" si="17">C10-C13</f>
        <v>0</v>
      </c>
      <c r="D16" s="191">
        <f t="shared" si="17"/>
        <v>0</v>
      </c>
      <c r="E16" s="191">
        <f t="shared" si="17"/>
        <v>0</v>
      </c>
      <c r="F16" s="191">
        <f t="shared" si="17"/>
        <v>0</v>
      </c>
      <c r="G16" s="191">
        <f t="shared" ref="G16" si="18">G10-G13</f>
        <v>0</v>
      </c>
      <c r="H16" s="191">
        <f t="shared" si="17"/>
        <v>0</v>
      </c>
      <c r="I16" s="191">
        <f t="shared" si="17"/>
        <v>0</v>
      </c>
      <c r="J16" s="191">
        <f t="shared" si="17"/>
        <v>0</v>
      </c>
      <c r="K16" s="191">
        <f t="shared" si="17"/>
        <v>0</v>
      </c>
      <c r="L16" s="191">
        <f t="shared" si="17"/>
        <v>0</v>
      </c>
      <c r="M16" s="191">
        <f t="shared" si="17"/>
        <v>0</v>
      </c>
      <c r="N16" s="191">
        <f t="shared" si="17"/>
        <v>0</v>
      </c>
      <c r="O16" s="191">
        <f t="shared" ref="O16:P16" si="19">O10-O13</f>
        <v>0</v>
      </c>
      <c r="P16" s="191">
        <f t="shared" si="19"/>
        <v>0</v>
      </c>
      <c r="Q16" s="191">
        <f t="shared" si="17"/>
        <v>0</v>
      </c>
      <c r="R16" s="191">
        <f t="shared" ref="R16" si="20">R10-R13</f>
        <v>0</v>
      </c>
      <c r="S16" s="191">
        <f t="shared" si="17"/>
        <v>0</v>
      </c>
      <c r="T16" s="16">
        <f t="shared" si="4"/>
        <v>0</v>
      </c>
      <c r="U16" s="297"/>
    </row>
    <row r="17" spans="1:21">
      <c r="A17" s="272" t="s">
        <v>222</v>
      </c>
      <c r="B17" s="273"/>
      <c r="C17" s="276"/>
      <c r="D17" s="277"/>
      <c r="E17" s="277"/>
      <c r="F17" s="277"/>
      <c r="G17" s="277"/>
      <c r="H17" s="277"/>
      <c r="I17" s="278"/>
      <c r="J17" s="277"/>
      <c r="K17" s="278"/>
      <c r="L17" s="277"/>
      <c r="M17" s="277"/>
      <c r="N17" s="277"/>
      <c r="O17" s="277"/>
      <c r="P17" s="277"/>
      <c r="Q17" s="277"/>
      <c r="R17" s="277"/>
      <c r="S17" s="278"/>
      <c r="T17" s="279"/>
      <c r="U17" s="297"/>
    </row>
    <row r="18" spans="1:21">
      <c r="A18" s="265" t="s">
        <v>238</v>
      </c>
      <c r="B18" s="266">
        <v>10</v>
      </c>
      <c r="C18" s="187">
        <f t="shared" ref="C18:S18" si="21">SUM(C19:C20)</f>
        <v>0</v>
      </c>
      <c r="D18" s="188">
        <f t="shared" si="21"/>
        <v>0</v>
      </c>
      <c r="E18" s="188">
        <f t="shared" si="21"/>
        <v>0</v>
      </c>
      <c r="F18" s="188">
        <f t="shared" si="21"/>
        <v>0</v>
      </c>
      <c r="G18" s="188">
        <f t="shared" ref="G18" si="22">SUM(G19:G20)</f>
        <v>0</v>
      </c>
      <c r="H18" s="188">
        <f t="shared" si="21"/>
        <v>0</v>
      </c>
      <c r="I18" s="188">
        <f t="shared" si="21"/>
        <v>0</v>
      </c>
      <c r="J18" s="188">
        <f t="shared" si="21"/>
        <v>0</v>
      </c>
      <c r="K18" s="188">
        <f t="shared" si="21"/>
        <v>0</v>
      </c>
      <c r="L18" s="188">
        <f t="shared" si="21"/>
        <v>0</v>
      </c>
      <c r="M18" s="188">
        <f t="shared" si="21"/>
        <v>0</v>
      </c>
      <c r="N18" s="188">
        <f t="shared" si="21"/>
        <v>0</v>
      </c>
      <c r="O18" s="188">
        <f t="shared" ref="O18:P18" si="23">SUM(O19:O20)</f>
        <v>0</v>
      </c>
      <c r="P18" s="188">
        <f t="shared" si="23"/>
        <v>0</v>
      </c>
      <c r="Q18" s="188">
        <f t="shared" si="21"/>
        <v>0</v>
      </c>
      <c r="R18" s="188">
        <f t="shared" ref="R18" si="24">SUM(R19:R20)</f>
        <v>0</v>
      </c>
      <c r="S18" s="188">
        <f t="shared" si="21"/>
        <v>0</v>
      </c>
      <c r="T18" s="13">
        <f t="shared" si="4"/>
        <v>0</v>
      </c>
      <c r="U18" s="297"/>
    </row>
    <row r="19" spans="1:21">
      <c r="A19" s="267" t="s">
        <v>239</v>
      </c>
      <c r="B19" s="268">
        <v>11</v>
      </c>
      <c r="C19" s="112"/>
      <c r="D19" s="189"/>
      <c r="E19" s="189"/>
      <c r="F19" s="189"/>
      <c r="G19" s="189">
        <f>+'Electricity Storage'!F18</f>
        <v>0</v>
      </c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>
        <f>+'Electricity Storage'!F19</f>
        <v>0</v>
      </c>
      <c r="S19" s="189"/>
      <c r="T19" s="13">
        <f t="shared" si="4"/>
        <v>0</v>
      </c>
      <c r="U19" s="297"/>
    </row>
    <row r="20" spans="1:21">
      <c r="A20" s="269" t="s">
        <v>240</v>
      </c>
      <c r="B20" s="268">
        <v>12</v>
      </c>
      <c r="C20" s="112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3">
        <f t="shared" si="4"/>
        <v>0</v>
      </c>
      <c r="U20" s="297"/>
    </row>
    <row r="21" spans="1:21">
      <c r="A21" s="265" t="s">
        <v>241</v>
      </c>
      <c r="B21" s="266">
        <v>13</v>
      </c>
      <c r="C21" s="187">
        <f t="shared" ref="C21:S21" si="25">SUM(C22:C23)</f>
        <v>0</v>
      </c>
      <c r="D21" s="188">
        <f t="shared" si="25"/>
        <v>0</v>
      </c>
      <c r="E21" s="188">
        <f t="shared" si="25"/>
        <v>0</v>
      </c>
      <c r="F21" s="188">
        <f t="shared" si="25"/>
        <v>0</v>
      </c>
      <c r="G21" s="188">
        <f t="shared" ref="G21" si="26">SUM(G22:G23)</f>
        <v>0</v>
      </c>
      <c r="H21" s="188">
        <f t="shared" si="25"/>
        <v>0</v>
      </c>
      <c r="I21" s="188">
        <f t="shared" si="25"/>
        <v>0</v>
      </c>
      <c r="J21" s="188">
        <f t="shared" si="25"/>
        <v>0</v>
      </c>
      <c r="K21" s="188">
        <f t="shared" si="25"/>
        <v>0</v>
      </c>
      <c r="L21" s="188">
        <f t="shared" si="25"/>
        <v>0</v>
      </c>
      <c r="M21" s="188">
        <f t="shared" si="25"/>
        <v>0</v>
      </c>
      <c r="N21" s="188">
        <f t="shared" si="25"/>
        <v>0</v>
      </c>
      <c r="O21" s="188">
        <f t="shared" ref="O21:P21" si="27">SUM(O22:O23)</f>
        <v>0</v>
      </c>
      <c r="P21" s="188">
        <f t="shared" si="27"/>
        <v>0</v>
      </c>
      <c r="Q21" s="188">
        <f t="shared" si="25"/>
        <v>0</v>
      </c>
      <c r="R21" s="188">
        <f t="shared" ref="R21" si="28">SUM(R22:R23)</f>
        <v>0</v>
      </c>
      <c r="S21" s="188">
        <f t="shared" si="25"/>
        <v>0</v>
      </c>
      <c r="T21" s="13">
        <f t="shared" si="4"/>
        <v>0</v>
      </c>
      <c r="U21" s="297"/>
    </row>
    <row r="22" spans="1:21">
      <c r="A22" s="267" t="s">
        <v>239</v>
      </c>
      <c r="B22" s="268">
        <v>14</v>
      </c>
      <c r="C22" s="112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3">
        <f t="shared" si="4"/>
        <v>0</v>
      </c>
      <c r="U22" s="297"/>
    </row>
    <row r="23" spans="1:21">
      <c r="A23" s="269" t="s">
        <v>240</v>
      </c>
      <c r="B23" s="268">
        <v>15</v>
      </c>
      <c r="C23" s="112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3">
        <f t="shared" si="4"/>
        <v>0</v>
      </c>
      <c r="U23" s="297"/>
    </row>
    <row r="24" spans="1:21">
      <c r="A24" s="265" t="s">
        <v>242</v>
      </c>
      <c r="B24" s="266">
        <v>16</v>
      </c>
      <c r="C24" s="187">
        <f t="shared" ref="C24:S24" si="29">SUM(C25:C26)</f>
        <v>0</v>
      </c>
      <c r="D24" s="188">
        <f t="shared" si="29"/>
        <v>0</v>
      </c>
      <c r="E24" s="188">
        <f t="shared" si="29"/>
        <v>0</v>
      </c>
      <c r="F24" s="188">
        <f t="shared" si="29"/>
        <v>0</v>
      </c>
      <c r="G24" s="188">
        <f t="shared" ref="G24" si="30">SUM(G25:G26)</f>
        <v>0</v>
      </c>
      <c r="H24" s="188">
        <f t="shared" si="29"/>
        <v>0</v>
      </c>
      <c r="I24" s="188">
        <f t="shared" si="29"/>
        <v>0</v>
      </c>
      <c r="J24" s="188">
        <f t="shared" si="29"/>
        <v>0</v>
      </c>
      <c r="K24" s="188">
        <f t="shared" si="29"/>
        <v>0</v>
      </c>
      <c r="L24" s="188">
        <f t="shared" si="29"/>
        <v>0</v>
      </c>
      <c r="M24" s="188">
        <f t="shared" si="29"/>
        <v>0</v>
      </c>
      <c r="N24" s="188">
        <f t="shared" si="29"/>
        <v>0</v>
      </c>
      <c r="O24" s="188">
        <f t="shared" ref="O24:P24" si="31">SUM(O25:O26)</f>
        <v>0</v>
      </c>
      <c r="P24" s="188">
        <f t="shared" si="31"/>
        <v>0</v>
      </c>
      <c r="Q24" s="188">
        <f t="shared" si="29"/>
        <v>0</v>
      </c>
      <c r="R24" s="188">
        <f t="shared" ref="R24" si="32">SUM(R25:R26)</f>
        <v>0</v>
      </c>
      <c r="S24" s="188">
        <f t="shared" si="29"/>
        <v>0</v>
      </c>
      <c r="T24" s="13">
        <f t="shared" si="4"/>
        <v>0</v>
      </c>
      <c r="U24" s="297"/>
    </row>
    <row r="25" spans="1:21">
      <c r="A25" s="267" t="s">
        <v>239</v>
      </c>
      <c r="B25" s="268">
        <v>17</v>
      </c>
      <c r="C25" s="38">
        <f>C19-C22</f>
        <v>0</v>
      </c>
      <c r="D25" s="190">
        <f t="shared" ref="D25:S25" si="33">D19-D22</f>
        <v>0</v>
      </c>
      <c r="E25" s="190">
        <f t="shared" si="33"/>
        <v>0</v>
      </c>
      <c r="F25" s="190">
        <f t="shared" si="33"/>
        <v>0</v>
      </c>
      <c r="G25" s="190">
        <f t="shared" ref="G25" si="34">G19-G22</f>
        <v>0</v>
      </c>
      <c r="H25" s="190">
        <f t="shared" si="33"/>
        <v>0</v>
      </c>
      <c r="I25" s="190">
        <f t="shared" si="33"/>
        <v>0</v>
      </c>
      <c r="J25" s="190">
        <f t="shared" si="33"/>
        <v>0</v>
      </c>
      <c r="K25" s="190">
        <f t="shared" si="33"/>
        <v>0</v>
      </c>
      <c r="L25" s="190">
        <f t="shared" si="33"/>
        <v>0</v>
      </c>
      <c r="M25" s="190">
        <f t="shared" si="33"/>
        <v>0</v>
      </c>
      <c r="N25" s="190">
        <f t="shared" si="33"/>
        <v>0</v>
      </c>
      <c r="O25" s="190">
        <f t="shared" ref="O25:P25" si="35">O19-O22</f>
        <v>0</v>
      </c>
      <c r="P25" s="190">
        <f t="shared" si="35"/>
        <v>0</v>
      </c>
      <c r="Q25" s="190">
        <f t="shared" si="33"/>
        <v>0</v>
      </c>
      <c r="R25" s="190">
        <f t="shared" ref="R25" si="36">R19-R22</f>
        <v>0</v>
      </c>
      <c r="S25" s="190">
        <f t="shared" si="33"/>
        <v>0</v>
      </c>
      <c r="T25" s="13">
        <f t="shared" si="4"/>
        <v>0</v>
      </c>
      <c r="U25" s="297"/>
    </row>
    <row r="26" spans="1:21" ht="15.75" thickBot="1">
      <c r="A26" s="274" t="s">
        <v>240</v>
      </c>
      <c r="B26" s="275">
        <v>18</v>
      </c>
      <c r="C26" s="192">
        <f t="shared" ref="C26:S26" si="37">C20-C23</f>
        <v>0</v>
      </c>
      <c r="D26" s="193">
        <f t="shared" si="37"/>
        <v>0</v>
      </c>
      <c r="E26" s="193">
        <f t="shared" si="37"/>
        <v>0</v>
      </c>
      <c r="F26" s="193">
        <f t="shared" si="37"/>
        <v>0</v>
      </c>
      <c r="G26" s="193">
        <f t="shared" ref="G26" si="38">G20-G23</f>
        <v>0</v>
      </c>
      <c r="H26" s="193">
        <f t="shared" si="37"/>
        <v>0</v>
      </c>
      <c r="I26" s="193">
        <f t="shared" si="37"/>
        <v>0</v>
      </c>
      <c r="J26" s="193">
        <f t="shared" si="37"/>
        <v>0</v>
      </c>
      <c r="K26" s="193">
        <f t="shared" si="37"/>
        <v>0</v>
      </c>
      <c r="L26" s="193">
        <f t="shared" si="37"/>
        <v>0</v>
      </c>
      <c r="M26" s="193">
        <f t="shared" si="37"/>
        <v>0</v>
      </c>
      <c r="N26" s="193">
        <f t="shared" si="37"/>
        <v>0</v>
      </c>
      <c r="O26" s="193">
        <f t="shared" ref="O26:P26" si="39">O20-O23</f>
        <v>0</v>
      </c>
      <c r="P26" s="193">
        <f t="shared" si="39"/>
        <v>0</v>
      </c>
      <c r="Q26" s="193">
        <f t="shared" si="37"/>
        <v>0</v>
      </c>
      <c r="R26" s="193">
        <f t="shared" ref="R26" si="40">R20-R23</f>
        <v>0</v>
      </c>
      <c r="S26" s="193">
        <f t="shared" si="37"/>
        <v>0</v>
      </c>
      <c r="T26" s="20">
        <f t="shared" si="4"/>
        <v>0</v>
      </c>
      <c r="U26" s="297"/>
    </row>
    <row r="27" spans="1:21" ht="15.75" thickTop="1">
      <c r="A27" s="297"/>
      <c r="B27" s="299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</row>
    <row r="28" spans="1:21" ht="27.75" customHeight="1">
      <c r="A28" s="301" t="s">
        <v>231</v>
      </c>
      <c r="B28" s="299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</row>
    <row r="29" spans="1:21" ht="15.75" thickBot="1">
      <c r="A29" s="297"/>
      <c r="B29" s="299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300" t="s">
        <v>268</v>
      </c>
      <c r="T29" s="341" t="s">
        <v>367</v>
      </c>
      <c r="U29" s="297"/>
    </row>
    <row r="30" spans="1:21" ht="15" customHeight="1" thickTop="1">
      <c r="A30" s="297"/>
      <c r="B30" s="299"/>
      <c r="C30" s="246"/>
      <c r="D30" s="247" t="s">
        <v>0</v>
      </c>
      <c r="E30" s="248"/>
      <c r="F30" s="436" t="s">
        <v>1</v>
      </c>
      <c r="G30" s="437"/>
      <c r="H30" s="427" t="s">
        <v>2</v>
      </c>
      <c r="I30" s="429" t="s">
        <v>3</v>
      </c>
      <c r="J30" s="431" t="s">
        <v>327</v>
      </c>
      <c r="K30" s="432"/>
      <c r="L30" s="432"/>
      <c r="M30" s="432"/>
      <c r="N30" s="432"/>
      <c r="O30" s="432"/>
      <c r="P30" s="432"/>
      <c r="Q30" s="433"/>
      <c r="R30" s="438" t="s">
        <v>615</v>
      </c>
      <c r="S30" s="434" t="s">
        <v>338</v>
      </c>
      <c r="T30" s="425" t="s">
        <v>4</v>
      </c>
      <c r="U30" s="297"/>
    </row>
    <row r="31" spans="1:21" ht="57">
      <c r="A31" s="297"/>
      <c r="B31" s="299"/>
      <c r="C31" s="249" t="s">
        <v>5</v>
      </c>
      <c r="D31" s="250" t="s">
        <v>6</v>
      </c>
      <c r="E31" s="251" t="s">
        <v>7</v>
      </c>
      <c r="F31" s="369" t="s">
        <v>626</v>
      </c>
      <c r="G31" s="369" t="s">
        <v>614</v>
      </c>
      <c r="H31" s="428"/>
      <c r="I31" s="430"/>
      <c r="J31" s="252" t="s">
        <v>8</v>
      </c>
      <c r="K31" s="253" t="s">
        <v>243</v>
      </c>
      <c r="L31" s="254" t="s">
        <v>9</v>
      </c>
      <c r="M31" s="254" t="s">
        <v>10</v>
      </c>
      <c r="N31" s="253" t="s">
        <v>612</v>
      </c>
      <c r="O31" s="253" t="s">
        <v>610</v>
      </c>
      <c r="P31" s="253" t="s">
        <v>611</v>
      </c>
      <c r="Q31" s="254" t="s">
        <v>337</v>
      </c>
      <c r="R31" s="439"/>
      <c r="S31" s="435"/>
      <c r="T31" s="426"/>
      <c r="U31" s="297"/>
    </row>
    <row r="32" spans="1:21" ht="15.75" thickBot="1">
      <c r="A32" s="297"/>
      <c r="B32" s="297"/>
      <c r="C32" s="255" t="s">
        <v>623</v>
      </c>
      <c r="D32" s="256" t="s">
        <v>334</v>
      </c>
      <c r="E32" s="256" t="s">
        <v>335</v>
      </c>
      <c r="F32" s="256" t="s">
        <v>624</v>
      </c>
      <c r="G32" s="256" t="s">
        <v>362</v>
      </c>
      <c r="H32" s="256" t="s">
        <v>363</v>
      </c>
      <c r="I32" s="256" t="s">
        <v>364</v>
      </c>
      <c r="J32" s="256" t="s">
        <v>365</v>
      </c>
      <c r="K32" s="256" t="s">
        <v>617</v>
      </c>
      <c r="L32" s="256" t="s">
        <v>618</v>
      </c>
      <c r="M32" s="256" t="s">
        <v>216</v>
      </c>
      <c r="N32" s="256" t="s">
        <v>217</v>
      </c>
      <c r="O32" s="256" t="s">
        <v>218</v>
      </c>
      <c r="P32" s="256" t="s">
        <v>219</v>
      </c>
      <c r="Q32" s="256" t="s">
        <v>619</v>
      </c>
      <c r="R32" s="256" t="s">
        <v>620</v>
      </c>
      <c r="S32" s="257" t="s">
        <v>621</v>
      </c>
      <c r="T32" s="258" t="s">
        <v>622</v>
      </c>
      <c r="U32" s="297"/>
    </row>
    <row r="33" spans="1:21" ht="15.75" thickTop="1">
      <c r="A33" s="280" t="s">
        <v>220</v>
      </c>
      <c r="B33" s="281"/>
      <c r="C33" s="259"/>
      <c r="D33" s="260"/>
      <c r="E33" s="260"/>
      <c r="F33" s="260"/>
      <c r="G33" s="260"/>
      <c r="H33" s="260"/>
      <c r="I33" s="261"/>
      <c r="J33" s="260"/>
      <c r="K33" s="261"/>
      <c r="L33" s="260"/>
      <c r="M33" s="260"/>
      <c r="N33" s="260"/>
      <c r="O33" s="260"/>
      <c r="P33" s="260"/>
      <c r="Q33" s="260"/>
      <c r="R33" s="260"/>
      <c r="S33" s="261"/>
      <c r="T33" s="262"/>
      <c r="U33" s="297"/>
    </row>
    <row r="34" spans="1:21">
      <c r="A34" s="265" t="s">
        <v>223</v>
      </c>
      <c r="B34" s="282">
        <v>1</v>
      </c>
      <c r="C34" s="187">
        <f t="shared" ref="C34:S34" si="41">SUM(C35:C36)</f>
        <v>0</v>
      </c>
      <c r="D34" s="188">
        <f t="shared" si="41"/>
        <v>0</v>
      </c>
      <c r="E34" s="188">
        <f t="shared" si="41"/>
        <v>0</v>
      </c>
      <c r="F34" s="194"/>
      <c r="G34" s="194"/>
      <c r="H34" s="188">
        <f t="shared" si="41"/>
        <v>0</v>
      </c>
      <c r="I34" s="188">
        <f t="shared" si="41"/>
        <v>0</v>
      </c>
      <c r="J34" s="188">
        <f t="shared" si="41"/>
        <v>0</v>
      </c>
      <c r="K34" s="194"/>
      <c r="L34" s="194"/>
      <c r="M34" s="188">
        <f t="shared" si="41"/>
        <v>0</v>
      </c>
      <c r="N34" s="188">
        <f t="shared" si="41"/>
        <v>0</v>
      </c>
      <c r="O34" s="188">
        <f t="shared" ref="O34:P34" si="42">SUM(O35:O36)</f>
        <v>0</v>
      </c>
      <c r="P34" s="188">
        <f t="shared" si="42"/>
        <v>0</v>
      </c>
      <c r="Q34" s="188">
        <f t="shared" si="41"/>
        <v>0</v>
      </c>
      <c r="R34" s="194"/>
      <c r="S34" s="188">
        <f t="shared" si="41"/>
        <v>0</v>
      </c>
      <c r="T34" s="13">
        <f t="shared" ref="T34:T42" si="43">SUM(C34:S34)</f>
        <v>0</v>
      </c>
      <c r="U34" s="297"/>
    </row>
    <row r="35" spans="1:21">
      <c r="A35" s="283" t="s">
        <v>224</v>
      </c>
      <c r="B35" s="284">
        <v>2</v>
      </c>
      <c r="C35" s="112"/>
      <c r="D35" s="189"/>
      <c r="E35" s="189"/>
      <c r="F35" s="194"/>
      <c r="G35" s="194"/>
      <c r="H35" s="189"/>
      <c r="I35" s="189"/>
      <c r="J35" s="189"/>
      <c r="K35" s="194"/>
      <c r="L35" s="194"/>
      <c r="M35" s="189"/>
      <c r="N35" s="189"/>
      <c r="O35" s="189"/>
      <c r="P35" s="189"/>
      <c r="Q35" s="189"/>
      <c r="R35" s="194"/>
      <c r="S35" s="189"/>
      <c r="T35" s="13">
        <f t="shared" si="43"/>
        <v>0</v>
      </c>
      <c r="U35" s="297"/>
    </row>
    <row r="36" spans="1:21">
      <c r="A36" s="285" t="s">
        <v>221</v>
      </c>
      <c r="B36" s="284">
        <v>3</v>
      </c>
      <c r="C36" s="112"/>
      <c r="D36" s="189"/>
      <c r="E36" s="189"/>
      <c r="F36" s="194"/>
      <c r="G36" s="194"/>
      <c r="H36" s="189"/>
      <c r="I36" s="189"/>
      <c r="J36" s="189"/>
      <c r="K36" s="194"/>
      <c r="L36" s="194"/>
      <c r="M36" s="189"/>
      <c r="N36" s="189"/>
      <c r="O36" s="189"/>
      <c r="P36" s="189"/>
      <c r="Q36" s="189"/>
      <c r="R36" s="194"/>
      <c r="S36" s="189"/>
      <c r="T36" s="13">
        <f t="shared" si="43"/>
        <v>0</v>
      </c>
      <c r="U36" s="297"/>
    </row>
    <row r="37" spans="1:21">
      <c r="A37" s="265" t="s">
        <v>20</v>
      </c>
      <c r="B37" s="282">
        <v>4</v>
      </c>
      <c r="C37" s="187">
        <f t="shared" ref="C37:S37" si="44">SUM(C38:C39)</f>
        <v>0</v>
      </c>
      <c r="D37" s="188">
        <f t="shared" si="44"/>
        <v>0</v>
      </c>
      <c r="E37" s="188">
        <f t="shared" si="44"/>
        <v>0</v>
      </c>
      <c r="F37" s="194"/>
      <c r="G37" s="194"/>
      <c r="H37" s="188">
        <f t="shared" si="44"/>
        <v>0</v>
      </c>
      <c r="I37" s="188">
        <f t="shared" si="44"/>
        <v>0</v>
      </c>
      <c r="J37" s="188">
        <f t="shared" si="44"/>
        <v>0</v>
      </c>
      <c r="K37" s="194"/>
      <c r="L37" s="194"/>
      <c r="M37" s="188">
        <f t="shared" si="44"/>
        <v>0</v>
      </c>
      <c r="N37" s="188">
        <f t="shared" si="44"/>
        <v>0</v>
      </c>
      <c r="O37" s="188">
        <f t="shared" ref="O37:P37" si="45">SUM(O38:O39)</f>
        <v>0</v>
      </c>
      <c r="P37" s="188">
        <f t="shared" si="45"/>
        <v>0</v>
      </c>
      <c r="Q37" s="188">
        <f t="shared" si="44"/>
        <v>0</v>
      </c>
      <c r="R37" s="194"/>
      <c r="S37" s="188">
        <f t="shared" si="44"/>
        <v>0</v>
      </c>
      <c r="T37" s="13">
        <f t="shared" si="43"/>
        <v>0</v>
      </c>
      <c r="U37" s="297"/>
    </row>
    <row r="38" spans="1:21">
      <c r="A38" s="283" t="s">
        <v>224</v>
      </c>
      <c r="B38" s="284">
        <v>5</v>
      </c>
      <c r="C38" s="112"/>
      <c r="D38" s="189"/>
      <c r="E38" s="189"/>
      <c r="F38" s="194"/>
      <c r="G38" s="194"/>
      <c r="H38" s="189"/>
      <c r="I38" s="189"/>
      <c r="J38" s="189"/>
      <c r="K38" s="194"/>
      <c r="L38" s="194"/>
      <c r="M38" s="189"/>
      <c r="N38" s="189"/>
      <c r="O38" s="189"/>
      <c r="P38" s="189"/>
      <c r="Q38" s="189"/>
      <c r="R38" s="194"/>
      <c r="S38" s="189"/>
      <c r="T38" s="13">
        <f t="shared" si="43"/>
        <v>0</v>
      </c>
      <c r="U38" s="297"/>
    </row>
    <row r="39" spans="1:21">
      <c r="A39" s="285" t="s">
        <v>221</v>
      </c>
      <c r="B39" s="284">
        <v>6</v>
      </c>
      <c r="C39" s="112"/>
      <c r="D39" s="189"/>
      <c r="E39" s="189"/>
      <c r="F39" s="194"/>
      <c r="G39" s="194"/>
      <c r="H39" s="189"/>
      <c r="I39" s="189"/>
      <c r="J39" s="189"/>
      <c r="K39" s="194"/>
      <c r="L39" s="194"/>
      <c r="M39" s="189"/>
      <c r="N39" s="189"/>
      <c r="O39" s="189"/>
      <c r="P39" s="189"/>
      <c r="Q39" s="189"/>
      <c r="R39" s="194"/>
      <c r="S39" s="189"/>
      <c r="T39" s="13">
        <f t="shared" si="43"/>
        <v>0</v>
      </c>
      <c r="U39" s="297"/>
    </row>
    <row r="40" spans="1:21">
      <c r="A40" s="265" t="s">
        <v>225</v>
      </c>
      <c r="B40" s="282">
        <v>7</v>
      </c>
      <c r="C40" s="187">
        <f t="shared" ref="C40:S40" si="46">SUM(C41:C42)</f>
        <v>0</v>
      </c>
      <c r="D40" s="188">
        <f t="shared" si="46"/>
        <v>0</v>
      </c>
      <c r="E40" s="188">
        <f t="shared" si="46"/>
        <v>0</v>
      </c>
      <c r="F40" s="194"/>
      <c r="G40" s="194"/>
      <c r="H40" s="188">
        <f t="shared" si="46"/>
        <v>0</v>
      </c>
      <c r="I40" s="188">
        <f t="shared" si="46"/>
        <v>0</v>
      </c>
      <c r="J40" s="188">
        <f t="shared" si="46"/>
        <v>0</v>
      </c>
      <c r="K40" s="194"/>
      <c r="L40" s="194"/>
      <c r="M40" s="188">
        <f t="shared" si="46"/>
        <v>0</v>
      </c>
      <c r="N40" s="188">
        <f t="shared" si="46"/>
        <v>0</v>
      </c>
      <c r="O40" s="188">
        <f t="shared" ref="O40:P40" si="47">SUM(O41:O42)</f>
        <v>0</v>
      </c>
      <c r="P40" s="188">
        <f t="shared" si="47"/>
        <v>0</v>
      </c>
      <c r="Q40" s="188">
        <f t="shared" si="46"/>
        <v>0</v>
      </c>
      <c r="R40" s="194"/>
      <c r="S40" s="188">
        <f t="shared" si="46"/>
        <v>0</v>
      </c>
      <c r="T40" s="13">
        <f t="shared" si="43"/>
        <v>0</v>
      </c>
      <c r="U40" s="297"/>
    </row>
    <row r="41" spans="1:21">
      <c r="A41" s="283" t="s">
        <v>224</v>
      </c>
      <c r="B41" s="284">
        <v>8</v>
      </c>
      <c r="C41" s="38">
        <f>C35-C38</f>
        <v>0</v>
      </c>
      <c r="D41" s="190">
        <f t="shared" ref="D41:E41" si="48">D35-D38</f>
        <v>0</v>
      </c>
      <c r="E41" s="190">
        <f t="shared" si="48"/>
        <v>0</v>
      </c>
      <c r="F41" s="194"/>
      <c r="G41" s="194"/>
      <c r="H41" s="190">
        <f t="shared" ref="H41:J41" si="49">H35-H38</f>
        <v>0</v>
      </c>
      <c r="I41" s="190">
        <f t="shared" si="49"/>
        <v>0</v>
      </c>
      <c r="J41" s="190">
        <f t="shared" si="49"/>
        <v>0</v>
      </c>
      <c r="K41" s="194"/>
      <c r="L41" s="194"/>
      <c r="M41" s="190">
        <f t="shared" ref="M41:S41" si="50">M35-M38</f>
        <v>0</v>
      </c>
      <c r="N41" s="190">
        <f t="shared" si="50"/>
        <v>0</v>
      </c>
      <c r="O41" s="190">
        <f t="shared" ref="O41:P41" si="51">O35-O38</f>
        <v>0</v>
      </c>
      <c r="P41" s="190">
        <f t="shared" si="51"/>
        <v>0</v>
      </c>
      <c r="Q41" s="190">
        <f t="shared" si="50"/>
        <v>0</v>
      </c>
      <c r="R41" s="194"/>
      <c r="S41" s="190">
        <f t="shared" si="50"/>
        <v>0</v>
      </c>
      <c r="T41" s="13">
        <f t="shared" si="43"/>
        <v>0</v>
      </c>
      <c r="U41" s="297"/>
    </row>
    <row r="42" spans="1:21" ht="15.75" thickBot="1">
      <c r="A42" s="286" t="s">
        <v>221</v>
      </c>
      <c r="B42" s="287">
        <v>9</v>
      </c>
      <c r="C42" s="40">
        <f t="shared" ref="C42:E42" si="52">C36-C39</f>
        <v>0</v>
      </c>
      <c r="D42" s="191">
        <f t="shared" si="52"/>
        <v>0</v>
      </c>
      <c r="E42" s="191">
        <f t="shared" si="52"/>
        <v>0</v>
      </c>
      <c r="F42" s="195"/>
      <c r="G42" s="195"/>
      <c r="H42" s="191">
        <f t="shared" ref="H42:J42" si="53">H36-H39</f>
        <v>0</v>
      </c>
      <c r="I42" s="191">
        <f t="shared" si="53"/>
        <v>0</v>
      </c>
      <c r="J42" s="191">
        <f t="shared" si="53"/>
        <v>0</v>
      </c>
      <c r="K42" s="195"/>
      <c r="L42" s="195"/>
      <c r="M42" s="191">
        <f t="shared" ref="M42:S42" si="54">M36-M39</f>
        <v>0</v>
      </c>
      <c r="N42" s="191">
        <f t="shared" si="54"/>
        <v>0</v>
      </c>
      <c r="O42" s="191">
        <f t="shared" ref="O42:P42" si="55">O36-O39</f>
        <v>0</v>
      </c>
      <c r="P42" s="191">
        <f t="shared" si="55"/>
        <v>0</v>
      </c>
      <c r="Q42" s="191">
        <f t="shared" si="54"/>
        <v>0</v>
      </c>
      <c r="R42" s="195"/>
      <c r="S42" s="191">
        <f t="shared" si="54"/>
        <v>0</v>
      </c>
      <c r="T42" s="16">
        <f t="shared" si="43"/>
        <v>0</v>
      </c>
      <c r="U42" s="297"/>
    </row>
    <row r="43" spans="1:21">
      <c r="A43" s="288" t="s">
        <v>222</v>
      </c>
      <c r="B43" s="289"/>
      <c r="C43" s="292"/>
      <c r="D43" s="293"/>
      <c r="E43" s="293"/>
      <c r="F43" s="293"/>
      <c r="G43" s="293"/>
      <c r="H43" s="293"/>
      <c r="I43" s="294"/>
      <c r="J43" s="293"/>
      <c r="K43" s="293"/>
      <c r="L43" s="293"/>
      <c r="M43" s="293"/>
      <c r="N43" s="293"/>
      <c r="O43" s="293"/>
      <c r="P43" s="293"/>
      <c r="Q43" s="293"/>
      <c r="R43" s="293"/>
      <c r="S43" s="294"/>
      <c r="T43" s="295"/>
      <c r="U43" s="297"/>
    </row>
    <row r="44" spans="1:21">
      <c r="A44" s="265" t="s">
        <v>333</v>
      </c>
      <c r="B44" s="282">
        <v>16</v>
      </c>
      <c r="C44" s="187">
        <f t="shared" ref="C44" si="56">SUM(C45:C46)</f>
        <v>0</v>
      </c>
      <c r="D44" s="188">
        <f t="shared" ref="D44" si="57">SUM(D45:D46)</f>
        <v>0</v>
      </c>
      <c r="E44" s="188">
        <f t="shared" ref="E44" si="58">SUM(E45:E46)</f>
        <v>0</v>
      </c>
      <c r="F44" s="194"/>
      <c r="G44" s="194"/>
      <c r="H44" s="188">
        <f t="shared" ref="H44" si="59">SUM(H45:H46)</f>
        <v>0</v>
      </c>
      <c r="I44" s="188">
        <f t="shared" ref="I44" si="60">SUM(I45:I46)</f>
        <v>0</v>
      </c>
      <c r="J44" s="188">
        <f t="shared" ref="J44" si="61">SUM(J45:J46)</f>
        <v>0</v>
      </c>
      <c r="K44" s="194"/>
      <c r="L44" s="194"/>
      <c r="M44" s="188">
        <f t="shared" ref="M44" si="62">SUM(M45:M46)</f>
        <v>0</v>
      </c>
      <c r="N44" s="188">
        <f t="shared" ref="N44:P44" si="63">SUM(N45:N46)</f>
        <v>0</v>
      </c>
      <c r="O44" s="188">
        <f t="shared" si="63"/>
        <v>0</v>
      </c>
      <c r="P44" s="188">
        <f t="shared" si="63"/>
        <v>0</v>
      </c>
      <c r="Q44" s="188">
        <f t="shared" ref="Q44" si="64">SUM(Q45:Q46)</f>
        <v>0</v>
      </c>
      <c r="R44" s="194"/>
      <c r="S44" s="188">
        <f t="shared" ref="S44" si="65">SUM(S45:S46)</f>
        <v>0</v>
      </c>
      <c r="T44" s="13">
        <f t="shared" ref="T44:T46" si="66">SUM(C44:S44)</f>
        <v>0</v>
      </c>
      <c r="U44" s="297"/>
    </row>
    <row r="45" spans="1:21">
      <c r="A45" s="283" t="s">
        <v>224</v>
      </c>
      <c r="B45" s="284">
        <v>17</v>
      </c>
      <c r="C45" s="38"/>
      <c r="D45" s="190"/>
      <c r="E45" s="190"/>
      <c r="F45" s="194"/>
      <c r="G45" s="194"/>
      <c r="H45" s="190"/>
      <c r="I45" s="190"/>
      <c r="J45" s="190"/>
      <c r="K45" s="194"/>
      <c r="L45" s="194"/>
      <c r="M45" s="190"/>
      <c r="N45" s="190"/>
      <c r="O45" s="190"/>
      <c r="P45" s="190"/>
      <c r="Q45" s="190"/>
      <c r="R45" s="194"/>
      <c r="S45" s="190"/>
      <c r="T45" s="13">
        <f t="shared" si="66"/>
        <v>0</v>
      </c>
      <c r="U45" s="297"/>
    </row>
    <row r="46" spans="1:21" ht="15.75" thickBot="1">
      <c r="A46" s="290" t="s">
        <v>221</v>
      </c>
      <c r="B46" s="291">
        <v>18</v>
      </c>
      <c r="C46" s="40"/>
      <c r="D46" s="191"/>
      <c r="E46" s="191"/>
      <c r="F46" s="195"/>
      <c r="G46" s="195"/>
      <c r="H46" s="191"/>
      <c r="I46" s="191"/>
      <c r="J46" s="191"/>
      <c r="K46" s="195"/>
      <c r="L46" s="195"/>
      <c r="M46" s="191"/>
      <c r="N46" s="191"/>
      <c r="O46" s="191"/>
      <c r="P46" s="191"/>
      <c r="Q46" s="191"/>
      <c r="R46" s="195"/>
      <c r="S46" s="191"/>
      <c r="T46" s="16">
        <f t="shared" si="66"/>
        <v>0</v>
      </c>
      <c r="U46" s="297"/>
    </row>
    <row r="47" spans="1:21" ht="15.75" thickTop="1">
      <c r="A47" s="297"/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</row>
    <row r="48" spans="1:21">
      <c r="A48" s="297"/>
      <c r="B48" s="297"/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</row>
    <row r="49" spans="1:21" ht="28.5">
      <c r="A49" s="301" t="s">
        <v>341</v>
      </c>
      <c r="B49" s="299"/>
      <c r="C49" s="297"/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</row>
    <row r="50" spans="1:21" ht="15.75" thickBot="1">
      <c r="A50" s="297"/>
      <c r="B50" s="299"/>
      <c r="C50" s="297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300" t="s">
        <v>268</v>
      </c>
      <c r="T50" s="341" t="s">
        <v>367</v>
      </c>
      <c r="U50" s="297"/>
    </row>
    <row r="51" spans="1:21" ht="15.75" customHeight="1" thickTop="1">
      <c r="A51" s="297"/>
      <c r="B51" s="299"/>
      <c r="C51" s="246"/>
      <c r="D51" s="247" t="s">
        <v>0</v>
      </c>
      <c r="E51" s="248"/>
      <c r="F51" s="436" t="s">
        <v>1</v>
      </c>
      <c r="G51" s="437"/>
      <c r="H51" s="427" t="s">
        <v>2</v>
      </c>
      <c r="I51" s="429" t="s">
        <v>3</v>
      </c>
      <c r="J51" s="431" t="s">
        <v>327</v>
      </c>
      <c r="K51" s="432"/>
      <c r="L51" s="432"/>
      <c r="M51" s="432"/>
      <c r="N51" s="432"/>
      <c r="O51" s="432"/>
      <c r="P51" s="432"/>
      <c r="Q51" s="433"/>
      <c r="R51" s="438" t="s">
        <v>615</v>
      </c>
      <c r="S51" s="434" t="s">
        <v>338</v>
      </c>
      <c r="T51" s="425" t="s">
        <v>4</v>
      </c>
      <c r="U51" s="297"/>
    </row>
    <row r="52" spans="1:21" ht="57">
      <c r="A52" s="297"/>
      <c r="B52" s="299"/>
      <c r="C52" s="249" t="s">
        <v>5</v>
      </c>
      <c r="D52" s="250" t="s">
        <v>6</v>
      </c>
      <c r="E52" s="251" t="s">
        <v>7</v>
      </c>
      <c r="F52" s="369" t="s">
        <v>626</v>
      </c>
      <c r="G52" s="369" t="s">
        <v>614</v>
      </c>
      <c r="H52" s="428"/>
      <c r="I52" s="430"/>
      <c r="J52" s="252" t="s">
        <v>8</v>
      </c>
      <c r="K52" s="253" t="s">
        <v>243</v>
      </c>
      <c r="L52" s="254" t="s">
        <v>9</v>
      </c>
      <c r="M52" s="254" t="s">
        <v>10</v>
      </c>
      <c r="N52" s="253" t="s">
        <v>612</v>
      </c>
      <c r="O52" s="253" t="s">
        <v>610</v>
      </c>
      <c r="P52" s="253" t="s">
        <v>611</v>
      </c>
      <c r="Q52" s="254" t="s">
        <v>337</v>
      </c>
      <c r="R52" s="439"/>
      <c r="S52" s="435"/>
      <c r="T52" s="426"/>
      <c r="U52" s="297"/>
    </row>
    <row r="53" spans="1:21" ht="15.75" thickBot="1">
      <c r="A53" s="297"/>
      <c r="B53" s="297"/>
      <c r="C53" s="255" t="s">
        <v>623</v>
      </c>
      <c r="D53" s="256" t="s">
        <v>334</v>
      </c>
      <c r="E53" s="256" t="s">
        <v>335</v>
      </c>
      <c r="F53" s="256" t="s">
        <v>624</v>
      </c>
      <c r="G53" s="256" t="s">
        <v>362</v>
      </c>
      <c r="H53" s="256" t="s">
        <v>363</v>
      </c>
      <c r="I53" s="256" t="s">
        <v>364</v>
      </c>
      <c r="J53" s="256" t="s">
        <v>365</v>
      </c>
      <c r="K53" s="256" t="s">
        <v>617</v>
      </c>
      <c r="L53" s="256" t="s">
        <v>618</v>
      </c>
      <c r="M53" s="256" t="s">
        <v>216</v>
      </c>
      <c r="N53" s="256" t="s">
        <v>217</v>
      </c>
      <c r="O53" s="256" t="s">
        <v>218</v>
      </c>
      <c r="P53" s="256" t="s">
        <v>219</v>
      </c>
      <c r="Q53" s="256" t="s">
        <v>619</v>
      </c>
      <c r="R53" s="256" t="s">
        <v>620</v>
      </c>
      <c r="S53" s="257" t="s">
        <v>621</v>
      </c>
      <c r="T53" s="258" t="s">
        <v>622</v>
      </c>
      <c r="U53" s="297"/>
    </row>
    <row r="54" spans="1:21" ht="15.75" thickTop="1">
      <c r="A54" s="280" t="s">
        <v>220</v>
      </c>
      <c r="B54" s="281"/>
      <c r="C54" s="259"/>
      <c r="D54" s="260"/>
      <c r="E54" s="260"/>
      <c r="F54" s="260"/>
      <c r="G54" s="260"/>
      <c r="H54" s="260"/>
      <c r="I54" s="261"/>
      <c r="J54" s="260"/>
      <c r="K54" s="261"/>
      <c r="L54" s="260"/>
      <c r="M54" s="260"/>
      <c r="N54" s="260"/>
      <c r="O54" s="260"/>
      <c r="P54" s="260"/>
      <c r="Q54" s="260"/>
      <c r="R54" s="260"/>
      <c r="S54" s="261"/>
      <c r="T54" s="262"/>
      <c r="U54" s="297"/>
    </row>
    <row r="55" spans="1:21">
      <c r="A55" s="265" t="s">
        <v>330</v>
      </c>
      <c r="B55" s="282">
        <v>1</v>
      </c>
      <c r="C55" s="187">
        <f t="shared" ref="C55:E55" si="67">SUM(C56:C57)</f>
        <v>0</v>
      </c>
      <c r="D55" s="188">
        <f t="shared" si="67"/>
        <v>0</v>
      </c>
      <c r="E55" s="188">
        <f t="shared" si="67"/>
        <v>0</v>
      </c>
      <c r="F55" s="194"/>
      <c r="G55" s="194"/>
      <c r="H55" s="188">
        <f t="shared" ref="H55:J55" si="68">SUM(H56:H57)</f>
        <v>0</v>
      </c>
      <c r="I55" s="188">
        <f t="shared" si="68"/>
        <v>0</v>
      </c>
      <c r="J55" s="188">
        <f t="shared" si="68"/>
        <v>0</v>
      </c>
      <c r="K55" s="194"/>
      <c r="L55" s="194"/>
      <c r="M55" s="188">
        <f t="shared" ref="M55:S55" si="69">SUM(M56:M57)</f>
        <v>0</v>
      </c>
      <c r="N55" s="188">
        <f t="shared" si="69"/>
        <v>0</v>
      </c>
      <c r="O55" s="188">
        <f t="shared" ref="O55:P55" si="70">SUM(O56:O57)</f>
        <v>0</v>
      </c>
      <c r="P55" s="188">
        <f t="shared" si="70"/>
        <v>0</v>
      </c>
      <c r="Q55" s="188">
        <f t="shared" si="69"/>
        <v>0</v>
      </c>
      <c r="R55" s="194"/>
      <c r="S55" s="188">
        <f t="shared" si="69"/>
        <v>0</v>
      </c>
      <c r="T55" s="13">
        <f t="shared" ref="T55:T63" si="71">SUM(C55:S55)</f>
        <v>0</v>
      </c>
      <c r="U55" s="297"/>
    </row>
    <row r="56" spans="1:21">
      <c r="A56" s="283" t="s">
        <v>328</v>
      </c>
      <c r="B56" s="284">
        <v>2</v>
      </c>
      <c r="C56" s="112"/>
      <c r="D56" s="189"/>
      <c r="E56" s="189"/>
      <c r="F56" s="194"/>
      <c r="G56" s="194"/>
      <c r="H56" s="189"/>
      <c r="I56" s="189"/>
      <c r="J56" s="189"/>
      <c r="K56" s="194"/>
      <c r="L56" s="194"/>
      <c r="M56" s="189"/>
      <c r="N56" s="189"/>
      <c r="O56" s="189"/>
      <c r="P56" s="189"/>
      <c r="Q56" s="189"/>
      <c r="R56" s="194"/>
      <c r="S56" s="189"/>
      <c r="T56" s="13">
        <f t="shared" si="71"/>
        <v>0</v>
      </c>
      <c r="U56" s="297"/>
    </row>
    <row r="57" spans="1:21">
      <c r="A57" s="285" t="s">
        <v>329</v>
      </c>
      <c r="B57" s="284">
        <v>3</v>
      </c>
      <c r="C57" s="112"/>
      <c r="D57" s="189"/>
      <c r="E57" s="189"/>
      <c r="F57" s="194"/>
      <c r="G57" s="194"/>
      <c r="H57" s="189"/>
      <c r="I57" s="189"/>
      <c r="J57" s="189"/>
      <c r="K57" s="194"/>
      <c r="L57" s="194"/>
      <c r="M57" s="189"/>
      <c r="N57" s="189"/>
      <c r="O57" s="189"/>
      <c r="P57" s="189"/>
      <c r="Q57" s="189"/>
      <c r="R57" s="194"/>
      <c r="S57" s="189"/>
      <c r="T57" s="13">
        <f t="shared" si="71"/>
        <v>0</v>
      </c>
      <c r="U57" s="297"/>
    </row>
    <row r="58" spans="1:21">
      <c r="A58" s="265" t="s">
        <v>20</v>
      </c>
      <c r="B58" s="282">
        <v>4</v>
      </c>
      <c r="C58" s="187">
        <f t="shared" ref="C58:E58" si="72">SUM(C59:C60)</f>
        <v>0</v>
      </c>
      <c r="D58" s="188">
        <f t="shared" si="72"/>
        <v>0</v>
      </c>
      <c r="E58" s="188">
        <f t="shared" si="72"/>
        <v>0</v>
      </c>
      <c r="F58" s="194"/>
      <c r="G58" s="194"/>
      <c r="H58" s="188">
        <f t="shared" ref="H58:J58" si="73">SUM(H59:H60)</f>
        <v>0</v>
      </c>
      <c r="I58" s="188">
        <f t="shared" si="73"/>
        <v>0</v>
      </c>
      <c r="J58" s="188">
        <f t="shared" si="73"/>
        <v>0</v>
      </c>
      <c r="K58" s="194"/>
      <c r="L58" s="194"/>
      <c r="M58" s="188">
        <f t="shared" ref="M58:S58" si="74">SUM(M59:M60)</f>
        <v>0</v>
      </c>
      <c r="N58" s="188">
        <f t="shared" si="74"/>
        <v>0</v>
      </c>
      <c r="O58" s="188">
        <f t="shared" ref="O58:P58" si="75">SUM(O59:O60)</f>
        <v>0</v>
      </c>
      <c r="P58" s="188">
        <f t="shared" si="75"/>
        <v>0</v>
      </c>
      <c r="Q58" s="188">
        <f t="shared" si="74"/>
        <v>0</v>
      </c>
      <c r="R58" s="194"/>
      <c r="S58" s="188">
        <f t="shared" si="74"/>
        <v>0</v>
      </c>
      <c r="T58" s="13">
        <f t="shared" si="71"/>
        <v>0</v>
      </c>
      <c r="U58" s="297"/>
    </row>
    <row r="59" spans="1:21">
      <c r="A59" s="283" t="s">
        <v>328</v>
      </c>
      <c r="B59" s="284">
        <v>5</v>
      </c>
      <c r="C59" s="112"/>
      <c r="D59" s="189"/>
      <c r="E59" s="189"/>
      <c r="F59" s="194"/>
      <c r="G59" s="194"/>
      <c r="H59" s="189"/>
      <c r="I59" s="189"/>
      <c r="J59" s="189"/>
      <c r="K59" s="194"/>
      <c r="L59" s="194"/>
      <c r="M59" s="189"/>
      <c r="N59" s="189"/>
      <c r="O59" s="189"/>
      <c r="P59" s="189"/>
      <c r="Q59" s="189"/>
      <c r="R59" s="194"/>
      <c r="S59" s="189"/>
      <c r="T59" s="13">
        <f t="shared" si="71"/>
        <v>0</v>
      </c>
      <c r="U59" s="297"/>
    </row>
    <row r="60" spans="1:21">
      <c r="A60" s="285" t="s">
        <v>329</v>
      </c>
      <c r="B60" s="284">
        <v>6</v>
      </c>
      <c r="C60" s="112"/>
      <c r="D60" s="189"/>
      <c r="E60" s="189"/>
      <c r="F60" s="194"/>
      <c r="G60" s="194"/>
      <c r="H60" s="189"/>
      <c r="I60" s="189"/>
      <c r="J60" s="189"/>
      <c r="K60" s="194"/>
      <c r="L60" s="194"/>
      <c r="M60" s="189"/>
      <c r="N60" s="189"/>
      <c r="O60" s="189"/>
      <c r="P60" s="189"/>
      <c r="Q60" s="189"/>
      <c r="R60" s="194"/>
      <c r="S60" s="189"/>
      <c r="T60" s="13">
        <f t="shared" si="71"/>
        <v>0</v>
      </c>
      <c r="U60" s="297"/>
    </row>
    <row r="61" spans="1:21">
      <c r="A61" s="265" t="s">
        <v>331</v>
      </c>
      <c r="B61" s="282">
        <v>7</v>
      </c>
      <c r="C61" s="187">
        <f t="shared" ref="C61:E61" si="76">SUM(C62:C63)</f>
        <v>0</v>
      </c>
      <c r="D61" s="188">
        <f t="shared" si="76"/>
        <v>0</v>
      </c>
      <c r="E61" s="188">
        <f t="shared" si="76"/>
        <v>0</v>
      </c>
      <c r="F61" s="194"/>
      <c r="G61" s="194"/>
      <c r="H61" s="188">
        <f t="shared" ref="H61:J61" si="77">SUM(H62:H63)</f>
        <v>0</v>
      </c>
      <c r="I61" s="188">
        <f t="shared" si="77"/>
        <v>0</v>
      </c>
      <c r="J61" s="188">
        <f t="shared" si="77"/>
        <v>0</v>
      </c>
      <c r="K61" s="194"/>
      <c r="L61" s="194"/>
      <c r="M61" s="188">
        <f t="shared" ref="M61:S61" si="78">SUM(M62:M63)</f>
        <v>0</v>
      </c>
      <c r="N61" s="188">
        <f t="shared" si="78"/>
        <v>0</v>
      </c>
      <c r="O61" s="188">
        <f t="shared" ref="O61:P61" si="79">SUM(O62:O63)</f>
        <v>0</v>
      </c>
      <c r="P61" s="188">
        <f t="shared" si="79"/>
        <v>0</v>
      </c>
      <c r="Q61" s="188">
        <f t="shared" si="78"/>
        <v>0</v>
      </c>
      <c r="R61" s="194"/>
      <c r="S61" s="188">
        <f t="shared" si="78"/>
        <v>0</v>
      </c>
      <c r="T61" s="13">
        <f t="shared" si="71"/>
        <v>0</v>
      </c>
      <c r="U61" s="297"/>
    </row>
    <row r="62" spans="1:21">
      <c r="A62" s="283" t="s">
        <v>328</v>
      </c>
      <c r="B62" s="284">
        <v>8</v>
      </c>
      <c r="C62" s="38">
        <f>C56-C59</f>
        <v>0</v>
      </c>
      <c r="D62" s="190">
        <f t="shared" ref="D62:E62" si="80">D56-D59</f>
        <v>0</v>
      </c>
      <c r="E62" s="190">
        <f t="shared" si="80"/>
        <v>0</v>
      </c>
      <c r="F62" s="194"/>
      <c r="G62" s="194"/>
      <c r="H62" s="190">
        <f t="shared" ref="H62:J62" si="81">H56-H59</f>
        <v>0</v>
      </c>
      <c r="I62" s="190">
        <f t="shared" si="81"/>
        <v>0</v>
      </c>
      <c r="J62" s="190">
        <f t="shared" si="81"/>
        <v>0</v>
      </c>
      <c r="K62" s="194"/>
      <c r="L62" s="194"/>
      <c r="M62" s="190">
        <f t="shared" ref="M62:S62" si="82">M56-M59</f>
        <v>0</v>
      </c>
      <c r="N62" s="190">
        <f t="shared" si="82"/>
        <v>0</v>
      </c>
      <c r="O62" s="190">
        <f t="shared" ref="O62:P62" si="83">O56-O59</f>
        <v>0</v>
      </c>
      <c r="P62" s="190">
        <f t="shared" si="83"/>
        <v>0</v>
      </c>
      <c r="Q62" s="190">
        <f t="shared" si="82"/>
        <v>0</v>
      </c>
      <c r="R62" s="194"/>
      <c r="S62" s="190">
        <f t="shared" si="82"/>
        <v>0</v>
      </c>
      <c r="T62" s="13">
        <f t="shared" si="71"/>
        <v>0</v>
      </c>
      <c r="U62" s="297"/>
    </row>
    <row r="63" spans="1:21" ht="15.75" thickBot="1">
      <c r="A63" s="286" t="s">
        <v>329</v>
      </c>
      <c r="B63" s="287">
        <v>9</v>
      </c>
      <c r="C63" s="40">
        <f t="shared" ref="C63:E63" si="84">C57-C60</f>
        <v>0</v>
      </c>
      <c r="D63" s="191">
        <f t="shared" si="84"/>
        <v>0</v>
      </c>
      <c r="E63" s="191">
        <f t="shared" si="84"/>
        <v>0</v>
      </c>
      <c r="F63" s="195"/>
      <c r="G63" s="195"/>
      <c r="H63" s="191">
        <f t="shared" ref="H63:J63" si="85">H57-H60</f>
        <v>0</v>
      </c>
      <c r="I63" s="191">
        <f t="shared" si="85"/>
        <v>0</v>
      </c>
      <c r="J63" s="191">
        <f t="shared" si="85"/>
        <v>0</v>
      </c>
      <c r="K63" s="195"/>
      <c r="L63" s="195"/>
      <c r="M63" s="191">
        <f t="shared" ref="M63:S63" si="86">M57-M60</f>
        <v>0</v>
      </c>
      <c r="N63" s="191">
        <f t="shared" si="86"/>
        <v>0</v>
      </c>
      <c r="O63" s="191">
        <f t="shared" ref="O63:P63" si="87">O57-O60</f>
        <v>0</v>
      </c>
      <c r="P63" s="191">
        <f t="shared" si="87"/>
        <v>0</v>
      </c>
      <c r="Q63" s="191">
        <f t="shared" si="86"/>
        <v>0</v>
      </c>
      <c r="R63" s="195"/>
      <c r="S63" s="191">
        <f t="shared" si="86"/>
        <v>0</v>
      </c>
      <c r="T63" s="16">
        <f t="shared" si="71"/>
        <v>0</v>
      </c>
      <c r="U63" s="297"/>
    </row>
    <row r="64" spans="1:21">
      <c r="A64" s="288" t="s">
        <v>222</v>
      </c>
      <c r="B64" s="289"/>
      <c r="C64" s="292"/>
      <c r="D64" s="293"/>
      <c r="E64" s="293"/>
      <c r="F64" s="293"/>
      <c r="G64" s="293"/>
      <c r="H64" s="293"/>
      <c r="I64" s="294"/>
      <c r="J64" s="293"/>
      <c r="K64" s="293"/>
      <c r="L64" s="293"/>
      <c r="M64" s="293"/>
      <c r="N64" s="293"/>
      <c r="O64" s="293"/>
      <c r="P64" s="293"/>
      <c r="Q64" s="293"/>
      <c r="R64" s="293"/>
      <c r="S64" s="294"/>
      <c r="T64" s="295"/>
      <c r="U64" s="297"/>
    </row>
    <row r="65" spans="1:21">
      <c r="A65" s="265" t="s">
        <v>332</v>
      </c>
      <c r="B65" s="282">
        <v>16</v>
      </c>
      <c r="C65" s="187">
        <f t="shared" ref="C65:E65" si="88">SUM(C66:C67)</f>
        <v>0</v>
      </c>
      <c r="D65" s="188">
        <f t="shared" si="88"/>
        <v>0</v>
      </c>
      <c r="E65" s="188">
        <f t="shared" si="88"/>
        <v>0</v>
      </c>
      <c r="F65" s="194"/>
      <c r="G65" s="194"/>
      <c r="H65" s="188">
        <f t="shared" ref="H65:J65" si="89">SUM(H66:H67)</f>
        <v>0</v>
      </c>
      <c r="I65" s="188">
        <f t="shared" si="89"/>
        <v>0</v>
      </c>
      <c r="J65" s="188">
        <f t="shared" si="89"/>
        <v>0</v>
      </c>
      <c r="K65" s="194"/>
      <c r="L65" s="194"/>
      <c r="M65" s="188">
        <f t="shared" ref="M65:S65" si="90">SUM(M66:M67)</f>
        <v>0</v>
      </c>
      <c r="N65" s="188">
        <f t="shared" si="90"/>
        <v>0</v>
      </c>
      <c r="O65" s="188">
        <f t="shared" ref="O65:P65" si="91">SUM(O66:O67)</f>
        <v>0</v>
      </c>
      <c r="P65" s="188">
        <f t="shared" si="91"/>
        <v>0</v>
      </c>
      <c r="Q65" s="188">
        <f t="shared" si="90"/>
        <v>0</v>
      </c>
      <c r="R65" s="194"/>
      <c r="S65" s="188">
        <f t="shared" si="90"/>
        <v>0</v>
      </c>
      <c r="T65" s="13">
        <f t="shared" ref="T65:T67" si="92">SUM(C65:S65)</f>
        <v>0</v>
      </c>
      <c r="U65" s="297"/>
    </row>
    <row r="66" spans="1:21">
      <c r="A66" s="283" t="s">
        <v>328</v>
      </c>
      <c r="B66" s="284">
        <v>17</v>
      </c>
      <c r="C66" s="38"/>
      <c r="D66" s="190"/>
      <c r="E66" s="190"/>
      <c r="F66" s="194"/>
      <c r="G66" s="194"/>
      <c r="H66" s="190"/>
      <c r="I66" s="190"/>
      <c r="J66" s="190"/>
      <c r="K66" s="194"/>
      <c r="L66" s="194"/>
      <c r="M66" s="190"/>
      <c r="N66" s="190"/>
      <c r="O66" s="190"/>
      <c r="P66" s="190"/>
      <c r="Q66" s="190"/>
      <c r="R66" s="194"/>
      <c r="S66" s="190"/>
      <c r="T66" s="13">
        <f t="shared" si="92"/>
        <v>0</v>
      </c>
      <c r="U66" s="297"/>
    </row>
    <row r="67" spans="1:21" ht="15.75" thickBot="1">
      <c r="A67" s="290" t="s">
        <v>329</v>
      </c>
      <c r="B67" s="291">
        <v>18</v>
      </c>
      <c r="C67" s="40"/>
      <c r="D67" s="191"/>
      <c r="E67" s="191"/>
      <c r="F67" s="195"/>
      <c r="G67" s="195"/>
      <c r="H67" s="191"/>
      <c r="I67" s="191"/>
      <c r="J67" s="191"/>
      <c r="K67" s="195"/>
      <c r="L67" s="195"/>
      <c r="M67" s="191"/>
      <c r="N67" s="191"/>
      <c r="O67" s="191"/>
      <c r="P67" s="191"/>
      <c r="Q67" s="191"/>
      <c r="R67" s="195"/>
      <c r="S67" s="191"/>
      <c r="T67" s="16">
        <f t="shared" si="92"/>
        <v>0</v>
      </c>
      <c r="U67" s="297"/>
    </row>
    <row r="68" spans="1:21" ht="15.75" thickTop="1">
      <c r="A68" s="297"/>
      <c r="B68" s="297"/>
      <c r="C68" s="297"/>
      <c r="D68" s="297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297"/>
      <c r="T68" s="297"/>
      <c r="U68" s="297"/>
    </row>
    <row r="69" spans="1:21">
      <c r="A69" s="10" t="s">
        <v>340</v>
      </c>
    </row>
    <row r="70" spans="1:21">
      <c r="A70" s="155" t="s">
        <v>613</v>
      </c>
    </row>
    <row r="71" spans="1:21">
      <c r="A71" s="155" t="s">
        <v>339</v>
      </c>
    </row>
    <row r="72" spans="1:21">
      <c r="A72" s="155" t="s">
        <v>636</v>
      </c>
    </row>
    <row r="73" spans="1:21">
      <c r="A73" s="155" t="s">
        <v>358</v>
      </c>
    </row>
  </sheetData>
  <mergeCells count="21">
    <mergeCell ref="S30:S31"/>
    <mergeCell ref="T30:T31"/>
    <mergeCell ref="S4:S5"/>
    <mergeCell ref="T4:T5"/>
    <mergeCell ref="I4:I5"/>
    <mergeCell ref="R4:R5"/>
    <mergeCell ref="R30:R31"/>
    <mergeCell ref="F51:G51"/>
    <mergeCell ref="R51:R52"/>
    <mergeCell ref="H4:H5"/>
    <mergeCell ref="J4:Q4"/>
    <mergeCell ref="J30:Q30"/>
    <mergeCell ref="H30:H31"/>
    <mergeCell ref="I30:I31"/>
    <mergeCell ref="F4:G4"/>
    <mergeCell ref="F30:G30"/>
    <mergeCell ref="T51:T52"/>
    <mergeCell ref="H51:H52"/>
    <mergeCell ref="I51:I52"/>
    <mergeCell ref="J51:Q51"/>
    <mergeCell ref="S51:S52"/>
  </mergeCells>
  <phoneticPr fontId="2"/>
  <pageMargins left="0.75" right="0.75" top="0.55000000000000004" bottom="1" header="0.51200000000000001" footer="0.51200000000000001"/>
  <pageSetup paperSize="9" scale="7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Units!$B$5:$B$11</xm:f>
          </x14:formula1>
          <xm:sqref>T29 T50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I42"/>
  <sheetViews>
    <sheetView zoomScale="85" workbookViewId="0"/>
  </sheetViews>
  <sheetFormatPr defaultColWidth="9" defaultRowHeight="15"/>
  <cols>
    <col min="1" max="1" width="31" style="10" customWidth="1"/>
    <col min="2" max="2" width="3.125" style="10" customWidth="1"/>
    <col min="3" max="5" width="17.25" style="10" customWidth="1"/>
    <col min="6" max="16384" width="9" style="10"/>
  </cols>
  <sheetData>
    <row r="1" spans="1:9" ht="24" customHeight="1">
      <c r="A1" s="370" t="s">
        <v>638</v>
      </c>
      <c r="I1" s="11"/>
    </row>
    <row r="2" spans="1:9" ht="24" customHeight="1">
      <c r="A2" s="9" t="s">
        <v>232</v>
      </c>
      <c r="B2" s="9"/>
    </row>
    <row r="3" spans="1:9" ht="14.25" customHeight="1" thickBot="1">
      <c r="A3" s="9"/>
    </row>
    <row r="4" spans="1:9" ht="15.75" thickTop="1">
      <c r="A4" s="297"/>
      <c r="B4" s="297"/>
      <c r="C4" s="307" t="s">
        <v>295</v>
      </c>
      <c r="D4" s="308" t="s">
        <v>296</v>
      </c>
      <c r="E4" s="239" t="s">
        <v>336</v>
      </c>
    </row>
    <row r="5" spans="1:9">
      <c r="A5" s="297"/>
      <c r="B5" s="297"/>
      <c r="C5" s="23" t="s">
        <v>269</v>
      </c>
      <c r="D5" s="347" t="s">
        <v>367</v>
      </c>
      <c r="E5" s="340" t="s">
        <v>367</v>
      </c>
    </row>
    <row r="6" spans="1:9" ht="15.75" thickBot="1">
      <c r="A6" s="297"/>
      <c r="B6" s="297"/>
      <c r="C6" s="24" t="s">
        <v>12</v>
      </c>
      <c r="D6" s="302" t="s">
        <v>13</v>
      </c>
      <c r="E6" s="221" t="s">
        <v>335</v>
      </c>
    </row>
    <row r="7" spans="1:9" ht="23.25" customHeight="1" thickTop="1" thickBot="1">
      <c r="A7" s="25" t="s">
        <v>50</v>
      </c>
      <c r="B7" s="22">
        <v>1</v>
      </c>
      <c r="C7" s="26">
        <f>SUM(C8,C18,C32,C36)</f>
        <v>0</v>
      </c>
      <c r="D7" s="303">
        <f>SUM(D8,D18,D32,D36)</f>
        <v>0</v>
      </c>
      <c r="E7" s="27">
        <f>SUM(E8,E18,E32,E36)</f>
        <v>0</v>
      </c>
    </row>
    <row r="8" spans="1:9" ht="23.25" customHeight="1">
      <c r="A8" s="28" t="s">
        <v>49</v>
      </c>
      <c r="B8" s="29">
        <v>2</v>
      </c>
      <c r="C8" s="30">
        <f>SUM(C9:C17)</f>
        <v>0</v>
      </c>
      <c r="D8" s="304">
        <f>SUM(D9:D17)</f>
        <v>0</v>
      </c>
      <c r="E8" s="17">
        <f>SUM(E9:E17)</f>
        <v>0</v>
      </c>
    </row>
    <row r="9" spans="1:9">
      <c r="A9" s="31" t="s">
        <v>21</v>
      </c>
      <c r="B9" s="32">
        <v>3</v>
      </c>
      <c r="C9" s="38"/>
      <c r="D9" s="190"/>
      <c r="E9" s="39"/>
    </row>
    <row r="10" spans="1:9">
      <c r="A10" s="31" t="s">
        <v>22</v>
      </c>
      <c r="B10" s="32">
        <v>4</v>
      </c>
      <c r="C10" s="38"/>
      <c r="D10" s="190"/>
      <c r="E10" s="39"/>
    </row>
    <row r="11" spans="1:9">
      <c r="A11" s="31" t="s">
        <v>23</v>
      </c>
      <c r="B11" s="32">
        <v>5</v>
      </c>
      <c r="C11" s="38"/>
      <c r="D11" s="190"/>
      <c r="E11" s="39"/>
    </row>
    <row r="12" spans="1:9">
      <c r="A12" s="31" t="s">
        <v>24</v>
      </c>
      <c r="B12" s="32">
        <v>6</v>
      </c>
      <c r="C12" s="38"/>
      <c r="D12" s="190"/>
      <c r="E12" s="39"/>
    </row>
    <row r="13" spans="1:9">
      <c r="A13" s="31" t="s">
        <v>25</v>
      </c>
      <c r="B13" s="32">
        <v>7</v>
      </c>
      <c r="C13" s="38"/>
      <c r="D13" s="190"/>
      <c r="E13" s="39"/>
    </row>
    <row r="14" spans="1:9">
      <c r="A14" s="31" t="s">
        <v>26</v>
      </c>
      <c r="B14" s="32">
        <v>8</v>
      </c>
      <c r="C14" s="38"/>
      <c r="D14" s="190"/>
      <c r="E14" s="39"/>
    </row>
    <row r="15" spans="1:9">
      <c r="A15" s="31" t="s">
        <v>27</v>
      </c>
      <c r="B15" s="32">
        <v>9</v>
      </c>
      <c r="C15" s="38"/>
      <c r="D15" s="190"/>
      <c r="E15" s="39"/>
    </row>
    <row r="16" spans="1:9">
      <c r="A16" s="31" t="s">
        <v>28</v>
      </c>
      <c r="B16" s="32">
        <v>10</v>
      </c>
      <c r="C16" s="38"/>
      <c r="D16" s="190"/>
      <c r="E16" s="39"/>
    </row>
    <row r="17" spans="1:5" ht="15.75" thickBot="1">
      <c r="A17" s="33" t="s">
        <v>29</v>
      </c>
      <c r="B17" s="34">
        <v>11</v>
      </c>
      <c r="C17" s="40"/>
      <c r="D17" s="191"/>
      <c r="E17" s="41"/>
    </row>
    <row r="18" spans="1:5" ht="23.25" customHeight="1">
      <c r="A18" s="35" t="s">
        <v>51</v>
      </c>
      <c r="B18" s="15">
        <v>12</v>
      </c>
      <c r="C18" s="36">
        <f>SUM(C19:C31)</f>
        <v>0</v>
      </c>
      <c r="D18" s="305">
        <f>SUM(D19:D31)</f>
        <v>0</v>
      </c>
      <c r="E18" s="37">
        <f>SUM(E19:E31)</f>
        <v>0</v>
      </c>
    </row>
    <row r="19" spans="1:5">
      <c r="A19" s="31" t="s">
        <v>30</v>
      </c>
      <c r="B19" s="32">
        <v>13</v>
      </c>
      <c r="C19" s="38"/>
      <c r="D19" s="190"/>
      <c r="E19" s="39"/>
    </row>
    <row r="20" spans="1:5">
      <c r="A20" s="31" t="s">
        <v>244</v>
      </c>
      <c r="B20" s="32">
        <v>14</v>
      </c>
      <c r="C20" s="38"/>
      <c r="D20" s="190"/>
      <c r="E20" s="39"/>
    </row>
    <row r="21" spans="1:5" ht="14.25" customHeight="1">
      <c r="A21" s="31" t="s">
        <v>31</v>
      </c>
      <c r="B21" s="32">
        <v>15</v>
      </c>
      <c r="C21" s="38"/>
      <c r="D21" s="190"/>
      <c r="E21" s="39"/>
    </row>
    <row r="22" spans="1:5">
      <c r="A22" s="31" t="s">
        <v>32</v>
      </c>
      <c r="B22" s="32">
        <v>16</v>
      </c>
      <c r="C22" s="38"/>
      <c r="D22" s="190"/>
      <c r="E22" s="39"/>
    </row>
    <row r="23" spans="1:5">
      <c r="A23" s="31" t="s">
        <v>33</v>
      </c>
      <c r="B23" s="32">
        <v>17</v>
      </c>
      <c r="C23" s="38"/>
      <c r="D23" s="190"/>
      <c r="E23" s="39"/>
    </row>
    <row r="24" spans="1:5">
      <c r="A24" s="31" t="s">
        <v>34</v>
      </c>
      <c r="B24" s="32">
        <v>18</v>
      </c>
      <c r="C24" s="38"/>
      <c r="D24" s="190"/>
      <c r="E24" s="39"/>
    </row>
    <row r="25" spans="1:5">
      <c r="A25" s="31" t="s">
        <v>35</v>
      </c>
      <c r="B25" s="32">
        <v>19</v>
      </c>
      <c r="C25" s="38"/>
      <c r="D25" s="190"/>
      <c r="E25" s="39"/>
    </row>
    <row r="26" spans="1:5">
      <c r="A26" s="31" t="s">
        <v>36</v>
      </c>
      <c r="B26" s="32">
        <v>20</v>
      </c>
      <c r="C26" s="38"/>
      <c r="D26" s="190"/>
      <c r="E26" s="39"/>
    </row>
    <row r="27" spans="1:5">
      <c r="A27" s="31" t="s">
        <v>37</v>
      </c>
      <c r="B27" s="32">
        <v>21</v>
      </c>
      <c r="C27" s="38"/>
      <c r="D27" s="190"/>
      <c r="E27" s="39"/>
    </row>
    <row r="28" spans="1:5">
      <c r="A28" s="31" t="s">
        <v>38</v>
      </c>
      <c r="B28" s="32">
        <v>22</v>
      </c>
      <c r="C28" s="38"/>
      <c r="D28" s="190"/>
      <c r="E28" s="39"/>
    </row>
    <row r="29" spans="1:5">
      <c r="A29" s="31" t="s">
        <v>39</v>
      </c>
      <c r="B29" s="32">
        <v>23</v>
      </c>
      <c r="C29" s="38"/>
      <c r="D29" s="190"/>
      <c r="E29" s="39"/>
    </row>
    <row r="30" spans="1:5">
      <c r="A30" s="31" t="s">
        <v>40</v>
      </c>
      <c r="B30" s="32">
        <v>24</v>
      </c>
      <c r="C30" s="38"/>
      <c r="D30" s="190"/>
      <c r="E30" s="39"/>
    </row>
    <row r="31" spans="1:5" ht="15.75" thickBot="1">
      <c r="A31" s="33" t="s">
        <v>29</v>
      </c>
      <c r="B31" s="34">
        <v>25</v>
      </c>
      <c r="C31" s="40"/>
      <c r="D31" s="191"/>
      <c r="E31" s="41"/>
    </row>
    <row r="32" spans="1:5" ht="23.25" customHeight="1">
      <c r="A32" s="35" t="s">
        <v>52</v>
      </c>
      <c r="B32" s="15">
        <v>26</v>
      </c>
      <c r="C32" s="36">
        <f>SUM(C33:C35)</f>
        <v>0</v>
      </c>
      <c r="D32" s="305">
        <f>SUM(D33:D35)</f>
        <v>0</v>
      </c>
      <c r="E32" s="37">
        <f>SUM(E33:E35)</f>
        <v>0</v>
      </c>
    </row>
    <row r="33" spans="1:5">
      <c r="A33" s="31" t="s">
        <v>41</v>
      </c>
      <c r="B33" s="32">
        <v>27</v>
      </c>
      <c r="C33" s="38"/>
      <c r="D33" s="190"/>
      <c r="E33" s="39"/>
    </row>
    <row r="34" spans="1:5">
      <c r="A34" s="31" t="s">
        <v>45</v>
      </c>
      <c r="B34" s="12">
        <v>28</v>
      </c>
      <c r="C34" s="42"/>
      <c r="D34" s="306"/>
      <c r="E34" s="43"/>
    </row>
    <row r="35" spans="1:5" ht="15.75" thickBot="1">
      <c r="A35" s="33" t="s">
        <v>47</v>
      </c>
      <c r="B35" s="34">
        <v>29</v>
      </c>
      <c r="C35" s="40"/>
      <c r="D35" s="191"/>
      <c r="E35" s="41"/>
    </row>
    <row r="36" spans="1:5" ht="23.25" customHeight="1">
      <c r="A36" s="35" t="s">
        <v>53</v>
      </c>
      <c r="B36" s="15">
        <v>30</v>
      </c>
      <c r="C36" s="36">
        <f>SUM(C37:C41)</f>
        <v>0</v>
      </c>
      <c r="D36" s="305">
        <f>SUM(D37:D41)</f>
        <v>0</v>
      </c>
      <c r="E36" s="37">
        <f>SUM(E37:E41)</f>
        <v>0</v>
      </c>
    </row>
    <row r="37" spans="1:5">
      <c r="A37" s="31" t="s">
        <v>42</v>
      </c>
      <c r="B37" s="32">
        <v>31</v>
      </c>
      <c r="C37" s="38"/>
      <c r="D37" s="190"/>
      <c r="E37" s="39"/>
    </row>
    <row r="38" spans="1:5">
      <c r="A38" s="31" t="s">
        <v>43</v>
      </c>
      <c r="B38" s="32">
        <v>32</v>
      </c>
      <c r="C38" s="38"/>
      <c r="D38" s="190"/>
      <c r="E38" s="39"/>
    </row>
    <row r="39" spans="1:5">
      <c r="A39" s="31" t="s">
        <v>44</v>
      </c>
      <c r="B39" s="32">
        <v>33</v>
      </c>
      <c r="C39" s="38"/>
      <c r="D39" s="190"/>
      <c r="E39" s="39"/>
    </row>
    <row r="40" spans="1:5">
      <c r="A40" s="31" t="s">
        <v>46</v>
      </c>
      <c r="B40" s="32">
        <v>34</v>
      </c>
      <c r="C40" s="38"/>
      <c r="D40" s="190"/>
      <c r="E40" s="39"/>
    </row>
    <row r="41" spans="1:5" ht="15.75" thickBot="1">
      <c r="A41" s="18" t="s">
        <v>29</v>
      </c>
      <c r="B41" s="19">
        <v>35</v>
      </c>
      <c r="C41" s="44"/>
      <c r="D41" s="21"/>
      <c r="E41" s="45"/>
    </row>
    <row r="42" spans="1:5" ht="15.75" thickTop="1"/>
  </sheetData>
  <phoneticPr fontId="2"/>
  <pageMargins left="0.75" right="0.75" top="1" bottom="1" header="0.51200000000000001" footer="0.51200000000000001"/>
  <pageSetup paperSize="9" scale="91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Units!$B$5:$B$11</xm:f>
          </x14:formula1>
          <xm:sqref>D5:E5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63"/>
  <sheetViews>
    <sheetView topLeftCell="A5" zoomScale="85" workbookViewId="0">
      <selection activeCell="A16" sqref="A16"/>
    </sheetView>
  </sheetViews>
  <sheetFormatPr defaultColWidth="9" defaultRowHeight="15"/>
  <cols>
    <col min="1" max="1" width="32" style="3" customWidth="1"/>
    <col min="2" max="2" width="13.875" style="3" customWidth="1"/>
    <col min="3" max="3" width="3.125" style="93" customWidth="1"/>
    <col min="4" max="10" width="11.625" style="3" customWidth="1"/>
    <col min="11" max="11" width="10.375" style="3" customWidth="1"/>
    <col min="12" max="16384" width="9" style="3"/>
  </cols>
  <sheetData>
    <row r="1" spans="1:12" ht="24" customHeight="1">
      <c r="A1" s="372" t="s">
        <v>638</v>
      </c>
      <c r="B1" s="301"/>
      <c r="C1" s="321"/>
      <c r="D1" s="327"/>
      <c r="E1" s="327"/>
      <c r="F1" s="327"/>
      <c r="G1" s="327"/>
      <c r="H1" s="327"/>
      <c r="I1" s="327"/>
      <c r="J1" s="327"/>
      <c r="K1" s="375"/>
      <c r="L1" s="327"/>
    </row>
    <row r="2" spans="1:12" ht="24" customHeight="1" thickBot="1">
      <c r="A2" s="320" t="s">
        <v>233</v>
      </c>
      <c r="B2" s="320"/>
      <c r="C2" s="321"/>
      <c r="D2" s="327"/>
      <c r="E2" s="327"/>
      <c r="F2" s="327"/>
      <c r="G2" s="327"/>
      <c r="H2" s="327"/>
      <c r="I2" s="327"/>
      <c r="J2" s="327"/>
      <c r="K2" s="327"/>
      <c r="L2" s="327"/>
    </row>
    <row r="3" spans="1:12" s="197" customFormat="1" ht="33.75" customHeight="1" thickTop="1">
      <c r="A3" s="320"/>
      <c r="B3" s="320"/>
      <c r="C3" s="321"/>
      <c r="D3" s="440" t="s">
        <v>16</v>
      </c>
      <c r="E3" s="441"/>
      <c r="F3" s="442" t="s">
        <v>17</v>
      </c>
      <c r="G3" s="441"/>
      <c r="H3" s="443" t="s">
        <v>336</v>
      </c>
      <c r="I3" s="441"/>
      <c r="J3" s="444" t="s">
        <v>609</v>
      </c>
      <c r="K3" s="445"/>
      <c r="L3" s="338"/>
    </row>
    <row r="4" spans="1:12" s="197" customFormat="1" ht="42.75">
      <c r="A4" s="320"/>
      <c r="B4" s="320"/>
      <c r="C4" s="321"/>
      <c r="D4" s="322" t="s">
        <v>245</v>
      </c>
      <c r="E4" s="323" t="s">
        <v>627</v>
      </c>
      <c r="F4" s="324" t="s">
        <v>245</v>
      </c>
      <c r="G4" s="323" t="s">
        <v>627</v>
      </c>
      <c r="H4" s="325" t="s">
        <v>245</v>
      </c>
      <c r="I4" s="323" t="s">
        <v>627</v>
      </c>
      <c r="J4" s="326" t="s">
        <v>361</v>
      </c>
      <c r="K4" s="326" t="s">
        <v>637</v>
      </c>
      <c r="L4" s="338"/>
    </row>
    <row r="5" spans="1:12" ht="15.75" thickBot="1">
      <c r="A5" s="327"/>
      <c r="B5" s="327"/>
      <c r="C5" s="328"/>
      <c r="D5" s="329" t="s">
        <v>12</v>
      </c>
      <c r="E5" s="330" t="s">
        <v>13</v>
      </c>
      <c r="F5" s="331" t="s">
        <v>14</v>
      </c>
      <c r="G5" s="330" t="s">
        <v>15</v>
      </c>
      <c r="H5" s="332" t="s">
        <v>362</v>
      </c>
      <c r="I5" s="330" t="s">
        <v>363</v>
      </c>
      <c r="J5" s="333" t="s">
        <v>364</v>
      </c>
      <c r="K5" s="334" t="s">
        <v>365</v>
      </c>
      <c r="L5" s="327"/>
    </row>
    <row r="6" spans="1:12" ht="15.75" thickTop="1">
      <c r="A6" s="47" t="s">
        <v>57</v>
      </c>
      <c r="B6" s="212"/>
      <c r="C6" s="48"/>
      <c r="D6" s="49"/>
      <c r="E6" s="49"/>
      <c r="F6" s="49"/>
      <c r="G6" s="311"/>
      <c r="H6" s="317"/>
      <c r="I6" s="311"/>
      <c r="J6" s="50"/>
      <c r="K6" s="50"/>
      <c r="L6" s="327"/>
    </row>
    <row r="7" spans="1:12">
      <c r="A7" s="51" t="s">
        <v>325</v>
      </c>
      <c r="B7" s="213"/>
      <c r="C7" s="52">
        <v>1</v>
      </c>
      <c r="D7" s="53">
        <f>Production!C8*0.086</f>
        <v>0</v>
      </c>
      <c r="E7" s="54">
        <f>Production!C18*0.086</f>
        <v>0</v>
      </c>
      <c r="F7" s="55"/>
      <c r="G7" s="312"/>
      <c r="H7" s="55"/>
      <c r="I7" s="312"/>
      <c r="J7" s="309"/>
      <c r="K7" s="56"/>
      <c r="L7" s="327"/>
    </row>
    <row r="8" spans="1:12">
      <c r="A8" s="57" t="s">
        <v>368</v>
      </c>
      <c r="B8" s="214"/>
      <c r="C8" s="58">
        <v>2</v>
      </c>
      <c r="D8" s="59"/>
      <c r="E8" s="60"/>
      <c r="F8" s="61">
        <f>Production!C34</f>
        <v>0</v>
      </c>
      <c r="G8" s="313">
        <f>Production!C44</f>
        <v>0</v>
      </c>
      <c r="H8" s="61">
        <f>Production!C55</f>
        <v>0</v>
      </c>
      <c r="I8" s="313">
        <f>Production!C65</f>
        <v>0</v>
      </c>
      <c r="J8" s="345"/>
      <c r="K8" s="62"/>
      <c r="L8" s="327"/>
    </row>
    <row r="9" spans="1:12">
      <c r="A9" s="63" t="s">
        <v>58</v>
      </c>
      <c r="B9" s="3" t="s">
        <v>308</v>
      </c>
      <c r="C9" s="64">
        <v>3</v>
      </c>
      <c r="D9" s="65"/>
      <c r="E9" s="66"/>
      <c r="F9" s="55"/>
      <c r="G9" s="312"/>
      <c r="H9" s="55"/>
      <c r="I9" s="312"/>
      <c r="J9" s="309"/>
      <c r="K9" s="56"/>
      <c r="L9" s="327"/>
    </row>
    <row r="10" spans="1:12">
      <c r="A10" s="63" t="s">
        <v>315</v>
      </c>
      <c r="B10" s="3" t="s">
        <v>309</v>
      </c>
      <c r="C10" s="64">
        <v>4</v>
      </c>
      <c r="D10" s="108"/>
      <c r="E10" s="109"/>
      <c r="F10" s="110"/>
      <c r="G10" s="111"/>
      <c r="H10" s="110"/>
      <c r="I10" s="111"/>
      <c r="J10" s="310"/>
      <c r="K10" s="67" t="s">
        <v>648</v>
      </c>
      <c r="L10" s="327"/>
    </row>
    <row r="11" spans="1:12">
      <c r="A11" s="63" t="s">
        <v>316</v>
      </c>
      <c r="B11" s="3" t="s">
        <v>309</v>
      </c>
      <c r="C11" s="64">
        <v>5</v>
      </c>
      <c r="D11" s="108"/>
      <c r="E11" s="109"/>
      <c r="F11" s="110"/>
      <c r="G11" s="111"/>
      <c r="H11" s="110"/>
      <c r="I11" s="111"/>
      <c r="J11" s="310"/>
      <c r="K11" s="67" t="s">
        <v>648</v>
      </c>
      <c r="L11" s="327"/>
    </row>
    <row r="12" spans="1:12">
      <c r="A12" s="63" t="s">
        <v>317</v>
      </c>
      <c r="B12" s="3" t="s">
        <v>309</v>
      </c>
      <c r="C12" s="64">
        <v>6</v>
      </c>
      <c r="D12" s="108"/>
      <c r="E12" s="109"/>
      <c r="F12" s="110"/>
      <c r="G12" s="111"/>
      <c r="H12" s="110"/>
      <c r="I12" s="111"/>
      <c r="J12" s="310"/>
      <c r="K12" s="67" t="s">
        <v>648</v>
      </c>
      <c r="L12" s="327"/>
    </row>
    <row r="13" spans="1:12">
      <c r="A13" s="63" t="s">
        <v>318</v>
      </c>
      <c r="B13" s="3" t="s">
        <v>309</v>
      </c>
      <c r="C13" s="64">
        <v>7</v>
      </c>
      <c r="D13" s="108"/>
      <c r="E13" s="109"/>
      <c r="F13" s="110"/>
      <c r="G13" s="111"/>
      <c r="H13" s="110"/>
      <c r="I13" s="111"/>
      <c r="J13" s="310"/>
      <c r="K13" s="67" t="s">
        <v>648</v>
      </c>
      <c r="L13" s="327"/>
    </row>
    <row r="14" spans="1:12">
      <c r="A14" s="63" t="s">
        <v>319</v>
      </c>
      <c r="B14" s="3" t="s">
        <v>309</v>
      </c>
      <c r="C14" s="64">
        <v>8</v>
      </c>
      <c r="D14" s="108"/>
      <c r="E14" s="109"/>
      <c r="F14" s="110"/>
      <c r="G14" s="111"/>
      <c r="H14" s="110"/>
      <c r="I14" s="111"/>
      <c r="J14" s="310"/>
      <c r="K14" s="67" t="s">
        <v>648</v>
      </c>
      <c r="L14" s="327"/>
    </row>
    <row r="15" spans="1:12">
      <c r="A15" s="63" t="s">
        <v>320</v>
      </c>
      <c r="B15" s="3" t="s">
        <v>309</v>
      </c>
      <c r="C15" s="64">
        <v>9</v>
      </c>
      <c r="D15" s="108"/>
      <c r="E15" s="109"/>
      <c r="F15" s="110"/>
      <c r="G15" s="111"/>
      <c r="H15" s="110"/>
      <c r="I15" s="111"/>
      <c r="J15" s="310"/>
      <c r="K15" s="67" t="s">
        <v>648</v>
      </c>
      <c r="L15" s="327"/>
    </row>
    <row r="16" spans="1:12">
      <c r="A16" s="63" t="s">
        <v>321</v>
      </c>
      <c r="B16" s="3" t="s">
        <v>309</v>
      </c>
      <c r="C16" s="64">
        <v>10</v>
      </c>
      <c r="D16" s="108"/>
      <c r="E16" s="109"/>
      <c r="F16" s="110"/>
      <c r="G16" s="111"/>
      <c r="H16" s="110"/>
      <c r="I16" s="111"/>
      <c r="J16" s="310"/>
      <c r="K16" s="67" t="s">
        <v>648</v>
      </c>
      <c r="L16" s="327"/>
    </row>
    <row r="17" spans="1:12">
      <c r="A17" s="63" t="s">
        <v>322</v>
      </c>
      <c r="B17" s="3" t="s">
        <v>309</v>
      </c>
      <c r="C17" s="64">
        <v>11</v>
      </c>
      <c r="D17" s="108"/>
      <c r="E17" s="109"/>
      <c r="F17" s="110"/>
      <c r="G17" s="111"/>
      <c r="H17" s="110"/>
      <c r="I17" s="111"/>
      <c r="J17" s="310"/>
      <c r="K17" s="67" t="s">
        <v>648</v>
      </c>
      <c r="L17" s="327"/>
    </row>
    <row r="18" spans="1:12">
      <c r="A18" s="63" t="s">
        <v>323</v>
      </c>
      <c r="B18" s="3" t="s">
        <v>309</v>
      </c>
      <c r="C18" s="64">
        <v>12</v>
      </c>
      <c r="D18" s="108"/>
      <c r="E18" s="109"/>
      <c r="F18" s="110"/>
      <c r="G18" s="111"/>
      <c r="H18" s="110"/>
      <c r="I18" s="111"/>
      <c r="J18" s="310"/>
      <c r="K18" s="67" t="s">
        <v>648</v>
      </c>
      <c r="L18" s="327"/>
    </row>
    <row r="19" spans="1:12">
      <c r="A19" s="63" t="s">
        <v>324</v>
      </c>
      <c r="B19" s="3" t="s">
        <v>309</v>
      </c>
      <c r="C19" s="64">
        <v>13</v>
      </c>
      <c r="D19" s="108"/>
      <c r="E19" s="109"/>
      <c r="F19" s="110"/>
      <c r="G19" s="111"/>
      <c r="H19" s="110"/>
      <c r="I19" s="111"/>
      <c r="J19" s="310"/>
      <c r="K19" s="67" t="s">
        <v>648</v>
      </c>
      <c r="L19" s="327"/>
    </row>
    <row r="20" spans="1:12">
      <c r="A20" s="63" t="s">
        <v>311</v>
      </c>
      <c r="B20" s="3" t="s">
        <v>367</v>
      </c>
      <c r="C20" s="64">
        <v>14</v>
      </c>
      <c r="D20" s="108"/>
      <c r="E20" s="109"/>
      <c r="F20" s="110"/>
      <c r="G20" s="111"/>
      <c r="H20" s="110"/>
      <c r="I20" s="111"/>
      <c r="J20" s="310"/>
      <c r="K20" s="68"/>
      <c r="L20" s="327"/>
    </row>
    <row r="21" spans="1:12">
      <c r="A21" s="63" t="s">
        <v>312</v>
      </c>
      <c r="B21" s="3" t="s">
        <v>367</v>
      </c>
      <c r="C21" s="64">
        <v>15</v>
      </c>
      <c r="D21" s="108"/>
      <c r="E21" s="109"/>
      <c r="F21" s="110"/>
      <c r="G21" s="111"/>
      <c r="H21" s="110"/>
      <c r="I21" s="111"/>
      <c r="J21" s="310"/>
      <c r="K21" s="68"/>
      <c r="L21" s="327"/>
    </row>
    <row r="22" spans="1:12">
      <c r="A22" s="63" t="s">
        <v>313</v>
      </c>
      <c r="B22" s="3" t="s">
        <v>367</v>
      </c>
      <c r="C22" s="64">
        <v>16</v>
      </c>
      <c r="D22" s="108"/>
      <c r="E22" s="109"/>
      <c r="F22" s="110"/>
      <c r="G22" s="111"/>
      <c r="H22" s="110"/>
      <c r="I22" s="111"/>
      <c r="J22" s="310"/>
      <c r="K22" s="68"/>
      <c r="L22" s="327"/>
    </row>
    <row r="23" spans="1:12">
      <c r="A23" s="63" t="s">
        <v>307</v>
      </c>
      <c r="B23" s="3" t="s">
        <v>367</v>
      </c>
      <c r="C23" s="69">
        <v>17</v>
      </c>
      <c r="D23" s="108"/>
      <c r="E23" s="109"/>
      <c r="F23" s="110"/>
      <c r="G23" s="111"/>
      <c r="H23" s="110"/>
      <c r="I23" s="111"/>
      <c r="J23" s="310"/>
      <c r="K23" s="68"/>
      <c r="L23" s="327"/>
    </row>
    <row r="24" spans="1:12" ht="15.75" thickBot="1">
      <c r="A24" s="70" t="s">
        <v>314</v>
      </c>
      <c r="B24" s="215" t="s">
        <v>310</v>
      </c>
      <c r="C24" s="71">
        <v>18</v>
      </c>
      <c r="D24" s="72">
        <f t="shared" ref="D24:I24" si="0">((D10*$J10)+(D11*$J11)+(D12*$J12)+(D13*$J13)+(D14*$J14)+(D15*$J15)+(D16*$J16)+(D17*$J17)+(D18*$J18)+(D19*$J19))+SUM(D20:D23)</f>
        <v>0</v>
      </c>
      <c r="E24" s="73">
        <f t="shared" si="0"/>
        <v>0</v>
      </c>
      <c r="F24" s="74">
        <f t="shared" si="0"/>
        <v>0</v>
      </c>
      <c r="G24" s="314">
        <f t="shared" si="0"/>
        <v>0</v>
      </c>
      <c r="H24" s="74">
        <f t="shared" si="0"/>
        <v>0</v>
      </c>
      <c r="I24" s="314">
        <f t="shared" si="0"/>
        <v>0</v>
      </c>
      <c r="J24" s="343"/>
      <c r="K24" s="75"/>
      <c r="L24" s="327"/>
    </row>
    <row r="25" spans="1:12">
      <c r="A25" s="76" t="s">
        <v>56</v>
      </c>
      <c r="B25" s="216"/>
      <c r="C25" s="77"/>
      <c r="D25" s="78"/>
      <c r="E25" s="78"/>
      <c r="F25" s="78"/>
      <c r="G25" s="315"/>
      <c r="H25" s="318"/>
      <c r="I25" s="315"/>
      <c r="J25" s="79"/>
      <c r="K25" s="80"/>
      <c r="L25" s="327"/>
    </row>
    <row r="26" spans="1:12">
      <c r="A26" s="51" t="s">
        <v>325</v>
      </c>
      <c r="B26" s="213"/>
      <c r="C26" s="52">
        <v>19</v>
      </c>
      <c r="D26" s="53">
        <f>Production!D8*0.086</f>
        <v>0</v>
      </c>
      <c r="E26" s="81">
        <f>Production!D18*0.086</f>
        <v>0</v>
      </c>
      <c r="F26" s="65"/>
      <c r="G26" s="312"/>
      <c r="H26" s="55"/>
      <c r="I26" s="312"/>
      <c r="J26" s="309"/>
      <c r="K26" s="82"/>
      <c r="L26" s="327"/>
    </row>
    <row r="27" spans="1:12">
      <c r="A27" s="57" t="s">
        <v>368</v>
      </c>
      <c r="B27" s="214"/>
      <c r="C27" s="58">
        <v>20</v>
      </c>
      <c r="D27" s="59"/>
      <c r="E27" s="83"/>
      <c r="F27" s="84">
        <f>Production!D34</f>
        <v>0</v>
      </c>
      <c r="G27" s="313">
        <f>Production!D44</f>
        <v>0</v>
      </c>
      <c r="H27" s="61">
        <f>Production!D55</f>
        <v>0</v>
      </c>
      <c r="I27" s="313">
        <f>Production!D65</f>
        <v>0</v>
      </c>
      <c r="J27" s="345"/>
      <c r="K27" s="68"/>
      <c r="L27" s="327"/>
    </row>
    <row r="28" spans="1:12">
      <c r="A28" s="63" t="s">
        <v>326</v>
      </c>
      <c r="C28" s="64">
        <v>21</v>
      </c>
      <c r="D28" s="53">
        <f t="shared" ref="D28:I28" si="1">SUM(D29:D44)</f>
        <v>0</v>
      </c>
      <c r="E28" s="54">
        <f t="shared" si="1"/>
        <v>0</v>
      </c>
      <c r="F28" s="85">
        <f t="shared" si="1"/>
        <v>0</v>
      </c>
      <c r="G28" s="81">
        <f t="shared" si="1"/>
        <v>0</v>
      </c>
      <c r="H28" s="85">
        <f t="shared" si="1"/>
        <v>0</v>
      </c>
      <c r="I28" s="81">
        <f t="shared" si="1"/>
        <v>0</v>
      </c>
      <c r="J28" s="346"/>
      <c r="K28" s="68"/>
      <c r="L28" s="327"/>
    </row>
    <row r="29" spans="1:12">
      <c r="A29" s="63" t="s">
        <v>247</v>
      </c>
      <c r="B29" s="3" t="s">
        <v>309</v>
      </c>
      <c r="C29" s="64">
        <v>22</v>
      </c>
      <c r="D29" s="108"/>
      <c r="E29" s="111"/>
      <c r="F29" s="108"/>
      <c r="G29" s="111"/>
      <c r="H29" s="110"/>
      <c r="I29" s="111"/>
      <c r="J29" s="310"/>
      <c r="K29" s="67" t="s">
        <v>648</v>
      </c>
      <c r="L29" s="327"/>
    </row>
    <row r="30" spans="1:12">
      <c r="A30" s="63" t="s">
        <v>248</v>
      </c>
      <c r="B30" s="3" t="s">
        <v>309</v>
      </c>
      <c r="C30" s="64">
        <v>23</v>
      </c>
      <c r="D30" s="108"/>
      <c r="E30" s="111"/>
      <c r="F30" s="108"/>
      <c r="G30" s="111"/>
      <c r="H30" s="110"/>
      <c r="I30" s="111"/>
      <c r="J30" s="310"/>
      <c r="K30" s="67" t="s">
        <v>648</v>
      </c>
      <c r="L30" s="327"/>
    </row>
    <row r="31" spans="1:12">
      <c r="A31" s="63" t="s">
        <v>249</v>
      </c>
      <c r="B31" s="3" t="s">
        <v>309</v>
      </c>
      <c r="C31" s="64">
        <v>24</v>
      </c>
      <c r="D31" s="108"/>
      <c r="E31" s="111"/>
      <c r="F31" s="108"/>
      <c r="G31" s="111"/>
      <c r="H31" s="110"/>
      <c r="I31" s="111"/>
      <c r="J31" s="310"/>
      <c r="K31" s="67" t="s">
        <v>648</v>
      </c>
      <c r="L31" s="327"/>
    </row>
    <row r="32" spans="1:12">
      <c r="A32" s="63" t="s">
        <v>104</v>
      </c>
      <c r="B32" s="3" t="s">
        <v>309</v>
      </c>
      <c r="C32" s="64">
        <v>25</v>
      </c>
      <c r="D32" s="108"/>
      <c r="E32" s="111"/>
      <c r="F32" s="108"/>
      <c r="G32" s="111"/>
      <c r="H32" s="110"/>
      <c r="I32" s="111"/>
      <c r="J32" s="310"/>
      <c r="K32" s="67" t="s">
        <v>648</v>
      </c>
      <c r="L32" s="327"/>
    </row>
    <row r="33" spans="1:12">
      <c r="A33" s="63" t="s">
        <v>18</v>
      </c>
      <c r="B33" s="3" t="s">
        <v>309</v>
      </c>
      <c r="C33" s="64">
        <v>26</v>
      </c>
      <c r="D33" s="108"/>
      <c r="E33" s="111"/>
      <c r="F33" s="108"/>
      <c r="G33" s="111"/>
      <c r="H33" s="110"/>
      <c r="I33" s="111"/>
      <c r="J33" s="310"/>
      <c r="K33" s="67" t="s">
        <v>648</v>
      </c>
      <c r="L33" s="327"/>
    </row>
    <row r="34" spans="1:12">
      <c r="A34" s="63" t="s">
        <v>19</v>
      </c>
      <c r="B34" s="3" t="s">
        <v>309</v>
      </c>
      <c r="C34" s="64">
        <v>27</v>
      </c>
      <c r="D34" s="108"/>
      <c r="E34" s="111"/>
      <c r="F34" s="108"/>
      <c r="G34" s="111"/>
      <c r="H34" s="110"/>
      <c r="I34" s="111"/>
      <c r="J34" s="310"/>
      <c r="K34" s="67" t="s">
        <v>648</v>
      </c>
      <c r="L34" s="327"/>
    </row>
    <row r="35" spans="1:12">
      <c r="A35" s="63" t="s">
        <v>250</v>
      </c>
      <c r="B35" s="3" t="s">
        <v>309</v>
      </c>
      <c r="C35" s="64">
        <v>28</v>
      </c>
      <c r="D35" s="108"/>
      <c r="E35" s="111"/>
      <c r="F35" s="108"/>
      <c r="G35" s="111"/>
      <c r="H35" s="110"/>
      <c r="I35" s="111"/>
      <c r="J35" s="310"/>
      <c r="K35" s="67" t="s">
        <v>648</v>
      </c>
      <c r="L35" s="327"/>
    </row>
    <row r="36" spans="1:12">
      <c r="A36" s="63" t="s">
        <v>251</v>
      </c>
      <c r="B36" s="3" t="s">
        <v>309</v>
      </c>
      <c r="C36" s="64">
        <v>29</v>
      </c>
      <c r="D36" s="108"/>
      <c r="E36" s="111"/>
      <c r="F36" s="108"/>
      <c r="G36" s="111"/>
      <c r="H36" s="110"/>
      <c r="I36" s="111"/>
      <c r="J36" s="310"/>
      <c r="K36" s="67" t="s">
        <v>648</v>
      </c>
      <c r="L36" s="327"/>
    </row>
    <row r="37" spans="1:12">
      <c r="A37" s="63" t="s">
        <v>252</v>
      </c>
      <c r="B37" s="3" t="s">
        <v>309</v>
      </c>
      <c r="C37" s="64">
        <v>30</v>
      </c>
      <c r="D37" s="108"/>
      <c r="E37" s="111"/>
      <c r="F37" s="108"/>
      <c r="G37" s="111"/>
      <c r="H37" s="110"/>
      <c r="I37" s="111"/>
      <c r="J37" s="310"/>
      <c r="K37" s="67" t="s">
        <v>648</v>
      </c>
      <c r="L37" s="327"/>
    </row>
    <row r="38" spans="1:12">
      <c r="A38" s="63" t="s">
        <v>253</v>
      </c>
      <c r="B38" s="3" t="s">
        <v>309</v>
      </c>
      <c r="C38" s="64">
        <v>31</v>
      </c>
      <c r="D38" s="108"/>
      <c r="E38" s="111"/>
      <c r="F38" s="108"/>
      <c r="G38" s="111"/>
      <c r="H38" s="110"/>
      <c r="I38" s="111"/>
      <c r="J38" s="310"/>
      <c r="K38" s="67" t="s">
        <v>648</v>
      </c>
      <c r="L38" s="327"/>
    </row>
    <row r="39" spans="1:12">
      <c r="A39" s="63" t="s">
        <v>254</v>
      </c>
      <c r="B39" s="3" t="s">
        <v>309</v>
      </c>
      <c r="C39" s="64">
        <v>32</v>
      </c>
      <c r="D39" s="108"/>
      <c r="E39" s="111"/>
      <c r="F39" s="108"/>
      <c r="G39" s="111"/>
      <c r="H39" s="110"/>
      <c r="I39" s="111"/>
      <c r="J39" s="310"/>
      <c r="K39" s="67" t="s">
        <v>648</v>
      </c>
      <c r="L39" s="327"/>
    </row>
    <row r="40" spans="1:12">
      <c r="A40" s="63" t="s">
        <v>106</v>
      </c>
      <c r="B40" s="3" t="s">
        <v>309</v>
      </c>
      <c r="C40" s="64">
        <v>33</v>
      </c>
      <c r="D40" s="108"/>
      <c r="E40" s="111"/>
      <c r="F40" s="108"/>
      <c r="G40" s="111"/>
      <c r="H40" s="110"/>
      <c r="I40" s="111"/>
      <c r="J40" s="310"/>
      <c r="K40" s="67" t="s">
        <v>648</v>
      </c>
      <c r="L40" s="327"/>
    </row>
    <row r="41" spans="1:12">
      <c r="A41" s="63" t="s">
        <v>107</v>
      </c>
      <c r="B41" s="3" t="s">
        <v>309</v>
      </c>
      <c r="C41" s="64">
        <v>34</v>
      </c>
      <c r="D41" s="108"/>
      <c r="E41" s="111"/>
      <c r="F41" s="108"/>
      <c r="G41" s="111"/>
      <c r="H41" s="110"/>
      <c r="I41" s="111"/>
      <c r="J41" s="310"/>
      <c r="K41" s="67" t="s">
        <v>648</v>
      </c>
      <c r="L41" s="327"/>
    </row>
    <row r="42" spans="1:12">
      <c r="A42" s="63" t="s">
        <v>255</v>
      </c>
      <c r="B42" s="3" t="s">
        <v>309</v>
      </c>
      <c r="C42" s="64">
        <v>35</v>
      </c>
      <c r="D42" s="108"/>
      <c r="E42" s="111"/>
      <c r="F42" s="108"/>
      <c r="G42" s="111"/>
      <c r="H42" s="110"/>
      <c r="I42" s="111"/>
      <c r="J42" s="310"/>
      <c r="K42" s="67" t="s">
        <v>648</v>
      </c>
      <c r="L42" s="327"/>
    </row>
    <row r="43" spans="1:12">
      <c r="A43" s="63" t="s">
        <v>256</v>
      </c>
      <c r="B43" s="3" t="s">
        <v>309</v>
      </c>
      <c r="C43" s="64">
        <v>36</v>
      </c>
      <c r="D43" s="108"/>
      <c r="E43" s="111"/>
      <c r="F43" s="108"/>
      <c r="G43" s="111"/>
      <c r="H43" s="110"/>
      <c r="I43" s="111"/>
      <c r="J43" s="310"/>
      <c r="K43" s="67" t="s">
        <v>648</v>
      </c>
      <c r="L43" s="327"/>
    </row>
    <row r="44" spans="1:12">
      <c r="A44" s="86" t="s">
        <v>257</v>
      </c>
      <c r="B44" s="217" t="s">
        <v>309</v>
      </c>
      <c r="C44" s="69">
        <v>37</v>
      </c>
      <c r="D44" s="108"/>
      <c r="E44" s="111"/>
      <c r="F44" s="108"/>
      <c r="G44" s="111"/>
      <c r="H44" s="110"/>
      <c r="I44" s="111"/>
      <c r="J44" s="310"/>
      <c r="K44" s="67" t="s">
        <v>648</v>
      </c>
      <c r="L44" s="327"/>
    </row>
    <row r="45" spans="1:12" ht="18.75" thickBot="1">
      <c r="A45" s="70" t="s">
        <v>246</v>
      </c>
      <c r="B45" s="215"/>
      <c r="C45" s="71">
        <v>38</v>
      </c>
      <c r="D45" s="72">
        <f>((D29*$J29)+(D30*$J30)+(D33*$J33)+(D34*$J34)+(D35*$J35)+(D36*$J36)+(D37*$J37)+(D38*$J38)+(D39*$J39)+(D40*$J40)+(D41*$J41)+(D42*$J42)+(D43*$J43)+(D44*$J44))*0.0001</f>
        <v>0</v>
      </c>
      <c r="E45" s="73">
        <f t="shared" ref="E45:I45" si="2">((E29*$J29)+(E30*$J30)+(E33*$J33)+(E34*$J34)+(E35*$J35)+(E36*$J36)+(E37*$J37)+(E38*$J38)+(E39*$J39)+(E40*$J40)+(E41*$J41)+(E42*$J42)+(E43*$J43)+(E44*$J44))*0.0001</f>
        <v>0</v>
      </c>
      <c r="F45" s="74">
        <f t="shared" si="2"/>
        <v>0</v>
      </c>
      <c r="G45" s="314">
        <f t="shared" si="2"/>
        <v>0</v>
      </c>
      <c r="H45" s="74">
        <f t="shared" si="2"/>
        <v>0</v>
      </c>
      <c r="I45" s="314">
        <f t="shared" si="2"/>
        <v>0</v>
      </c>
      <c r="J45" s="343"/>
      <c r="K45" s="75"/>
      <c r="L45" s="327"/>
    </row>
    <row r="46" spans="1:12">
      <c r="A46" s="76" t="s">
        <v>55</v>
      </c>
      <c r="B46" s="216"/>
      <c r="C46" s="77"/>
      <c r="D46" s="78"/>
      <c r="E46" s="78"/>
      <c r="F46" s="78"/>
      <c r="G46" s="315"/>
      <c r="H46" s="318"/>
      <c r="I46" s="315"/>
      <c r="J46" s="79"/>
      <c r="K46" s="80"/>
      <c r="L46" s="327"/>
    </row>
    <row r="47" spans="1:12">
      <c r="A47" s="51" t="s">
        <v>325</v>
      </c>
      <c r="B47" s="213"/>
      <c r="C47" s="52">
        <v>39</v>
      </c>
      <c r="D47" s="53">
        <f>Production!E8*3.6</f>
        <v>0</v>
      </c>
      <c r="E47" s="54">
        <f>Production!E18*3.6</f>
        <v>0</v>
      </c>
      <c r="F47" s="55"/>
      <c r="G47" s="312"/>
      <c r="H47" s="55"/>
      <c r="I47" s="312"/>
      <c r="J47" s="309"/>
      <c r="K47" s="82"/>
      <c r="L47" s="327"/>
    </row>
    <row r="48" spans="1:12">
      <c r="A48" s="57" t="s">
        <v>368</v>
      </c>
      <c r="B48" s="214"/>
      <c r="C48" s="58">
        <v>40</v>
      </c>
      <c r="D48" s="59"/>
      <c r="E48" s="60"/>
      <c r="F48" s="61">
        <f>Production!E34</f>
        <v>0</v>
      </c>
      <c r="G48" s="313">
        <f>Production!E44</f>
        <v>0</v>
      </c>
      <c r="H48" s="61">
        <f>Production!E55</f>
        <v>0</v>
      </c>
      <c r="I48" s="313">
        <f>Production!E65</f>
        <v>0</v>
      </c>
      <c r="J48" s="345"/>
      <c r="K48" s="68"/>
      <c r="L48" s="327"/>
    </row>
    <row r="49" spans="1:13">
      <c r="A49" s="63" t="s">
        <v>366</v>
      </c>
      <c r="C49" s="64">
        <v>41</v>
      </c>
      <c r="D49" s="53">
        <f t="shared" ref="D49:I49" si="3">SUM(D50)</f>
        <v>0</v>
      </c>
      <c r="E49" s="54">
        <f t="shared" si="3"/>
        <v>0</v>
      </c>
      <c r="F49" s="85">
        <f t="shared" si="3"/>
        <v>0</v>
      </c>
      <c r="G49" s="81">
        <f t="shared" si="3"/>
        <v>0</v>
      </c>
      <c r="H49" s="85">
        <f t="shared" si="3"/>
        <v>0</v>
      </c>
      <c r="I49" s="81">
        <f t="shared" si="3"/>
        <v>0</v>
      </c>
      <c r="J49" s="346"/>
      <c r="K49" s="68"/>
      <c r="L49" s="327"/>
    </row>
    <row r="50" spans="1:13" ht="18">
      <c r="A50" s="86" t="s">
        <v>258</v>
      </c>
      <c r="B50" s="217"/>
      <c r="C50" s="69">
        <v>42</v>
      </c>
      <c r="D50" s="108"/>
      <c r="E50" s="109"/>
      <c r="F50" s="110"/>
      <c r="G50" s="111"/>
      <c r="H50" s="110"/>
      <c r="I50" s="111"/>
      <c r="J50" s="310"/>
      <c r="K50" s="67" t="s">
        <v>649</v>
      </c>
      <c r="L50" s="327"/>
    </row>
    <row r="51" spans="1:13" ht="15.75" thickBot="1">
      <c r="A51" s="87" t="s">
        <v>314</v>
      </c>
      <c r="B51" s="218"/>
      <c r="C51" s="88">
        <v>43</v>
      </c>
      <c r="D51" s="89">
        <f>D50*$J50</f>
        <v>0</v>
      </c>
      <c r="E51" s="90">
        <f t="shared" ref="E51:I51" si="4">E50*$J50</f>
        <v>0</v>
      </c>
      <c r="F51" s="91">
        <f t="shared" si="4"/>
        <v>0</v>
      </c>
      <c r="G51" s="316">
        <f t="shared" si="4"/>
        <v>0</v>
      </c>
      <c r="H51" s="91">
        <f t="shared" si="4"/>
        <v>0</v>
      </c>
      <c r="I51" s="316">
        <f t="shared" si="4"/>
        <v>0</v>
      </c>
      <c r="J51" s="344"/>
      <c r="K51" s="92"/>
      <c r="L51" s="327"/>
    </row>
    <row r="52" spans="1:13" ht="15.75" thickTop="1">
      <c r="A52" s="327"/>
      <c r="B52" s="327"/>
      <c r="C52" s="328"/>
      <c r="D52" s="335"/>
      <c r="E52" s="335"/>
      <c r="F52" s="336"/>
      <c r="G52" s="337"/>
      <c r="H52" s="335"/>
      <c r="I52" s="335"/>
      <c r="J52" s="335"/>
      <c r="K52" s="327"/>
      <c r="L52" s="327"/>
    </row>
    <row r="53" spans="1:13" ht="15.75" thickBot="1">
      <c r="A53" s="338" t="s">
        <v>54</v>
      </c>
      <c r="B53" s="338"/>
      <c r="C53" s="328"/>
      <c r="D53" s="336"/>
      <c r="E53" s="336"/>
      <c r="F53" s="336"/>
      <c r="G53" s="339"/>
      <c r="H53" s="336"/>
      <c r="I53" s="336"/>
      <c r="J53" s="336"/>
      <c r="K53" s="327"/>
      <c r="L53" s="327"/>
    </row>
    <row r="54" spans="1:13" ht="15.75" thickTop="1">
      <c r="A54" s="94" t="s">
        <v>5</v>
      </c>
      <c r="B54" s="219"/>
      <c r="C54" s="95">
        <v>43</v>
      </c>
      <c r="D54" s="96">
        <f>IFERROR(D7/D24,0)</f>
        <v>0</v>
      </c>
      <c r="E54" s="97">
        <f t="shared" ref="E54:I54" si="5">IFERROR(E7/E24,0)</f>
        <v>0</v>
      </c>
      <c r="F54" s="96">
        <f t="shared" si="5"/>
        <v>0</v>
      </c>
      <c r="G54" s="97">
        <f t="shared" si="5"/>
        <v>0</v>
      </c>
      <c r="H54" s="96">
        <f t="shared" si="5"/>
        <v>0</v>
      </c>
      <c r="I54" s="98">
        <f t="shared" si="5"/>
        <v>0</v>
      </c>
      <c r="J54" s="319"/>
      <c r="K54" s="327"/>
      <c r="L54" s="327"/>
    </row>
    <row r="55" spans="1:13">
      <c r="A55" s="63" t="s">
        <v>6</v>
      </c>
      <c r="C55" s="99">
        <v>44</v>
      </c>
      <c r="D55" s="100">
        <f>IFERROR(D26/D45,0)</f>
        <v>0</v>
      </c>
      <c r="E55" s="101">
        <f t="shared" ref="E55:I55" si="6">IFERROR(E26/E45,0)</f>
        <v>0</v>
      </c>
      <c r="F55" s="100">
        <f t="shared" si="6"/>
        <v>0</v>
      </c>
      <c r="G55" s="101">
        <f t="shared" si="6"/>
        <v>0</v>
      </c>
      <c r="H55" s="100">
        <f t="shared" si="6"/>
        <v>0</v>
      </c>
      <c r="I55" s="102">
        <f t="shared" si="6"/>
        <v>0</v>
      </c>
      <c r="J55" s="319"/>
      <c r="K55" s="327"/>
      <c r="L55" s="327"/>
    </row>
    <row r="56" spans="1:13">
      <c r="A56" s="86" t="s">
        <v>7</v>
      </c>
      <c r="B56" s="217"/>
      <c r="C56" s="103">
        <v>45</v>
      </c>
      <c r="D56" s="100">
        <f>IFERROR(D47/D51,0)</f>
        <v>0</v>
      </c>
      <c r="E56" s="101">
        <f t="shared" ref="E56:I56" si="7">IFERROR(E47/E51,0)</f>
        <v>0</v>
      </c>
      <c r="F56" s="100">
        <f t="shared" si="7"/>
        <v>0</v>
      </c>
      <c r="G56" s="101">
        <f t="shared" si="7"/>
        <v>0</v>
      </c>
      <c r="H56" s="100">
        <f t="shared" si="7"/>
        <v>0</v>
      </c>
      <c r="I56" s="102">
        <f t="shared" si="7"/>
        <v>0</v>
      </c>
      <c r="J56" s="319"/>
      <c r="K56" s="327"/>
      <c r="L56" s="327"/>
    </row>
    <row r="57" spans="1:13" ht="15.75" thickBot="1">
      <c r="A57" s="87" t="s">
        <v>259</v>
      </c>
      <c r="B57" s="218"/>
      <c r="C57" s="104">
        <v>46</v>
      </c>
      <c r="D57" s="105">
        <f>IFERROR((D7+D26+D47)/(D24+D45+D51),0)</f>
        <v>0</v>
      </c>
      <c r="E57" s="106">
        <f t="shared" ref="E57:I57" si="8">IFERROR((E7+E26+E47)/(E24+E45+E51),0)</f>
        <v>0</v>
      </c>
      <c r="F57" s="105">
        <f t="shared" si="8"/>
        <v>0</v>
      </c>
      <c r="G57" s="106">
        <f t="shared" si="8"/>
        <v>0</v>
      </c>
      <c r="H57" s="105">
        <f t="shared" si="8"/>
        <v>0</v>
      </c>
      <c r="I57" s="107">
        <f t="shared" si="8"/>
        <v>0</v>
      </c>
      <c r="J57" s="319"/>
      <c r="K57" s="327"/>
      <c r="L57" s="327"/>
    </row>
    <row r="58" spans="1:13" ht="15.75" thickTop="1">
      <c r="A58" s="327"/>
      <c r="B58" s="327"/>
      <c r="C58" s="328"/>
      <c r="D58" s="327"/>
      <c r="E58" s="327"/>
      <c r="F58" s="327"/>
      <c r="G58" s="327"/>
      <c r="H58" s="327"/>
      <c r="I58" s="327"/>
      <c r="J58" s="327"/>
      <c r="K58" s="327"/>
      <c r="L58" s="327"/>
    </row>
    <row r="63" spans="1:13">
      <c r="M63" s="327"/>
    </row>
  </sheetData>
  <mergeCells count="4">
    <mergeCell ref="D3:E3"/>
    <mergeCell ref="F3:G3"/>
    <mergeCell ref="H3:I3"/>
    <mergeCell ref="J3:K3"/>
  </mergeCells>
  <phoneticPr fontId="2"/>
  <pageMargins left="0.75" right="0.75" top="1" bottom="1" header="0.51200000000000001" footer="0.51200000000000001"/>
  <pageSetup paperSize="9" scale="77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63"/>
  <sheetViews>
    <sheetView topLeftCell="A2" zoomScale="90" zoomScaleNormal="90" workbookViewId="0">
      <selection activeCell="C15" sqref="C15"/>
    </sheetView>
  </sheetViews>
  <sheetFormatPr defaultColWidth="9" defaultRowHeight="15"/>
  <cols>
    <col min="1" max="1" width="41.25" style="10" customWidth="1"/>
    <col min="2" max="2" width="3.125" style="10" customWidth="1"/>
    <col min="3" max="5" width="14.625" style="10" customWidth="1"/>
    <col min="6" max="16384" width="9" style="10"/>
  </cols>
  <sheetData>
    <row r="1" spans="1:9" ht="24" customHeight="1">
      <c r="A1" s="370" t="s">
        <v>638</v>
      </c>
      <c r="I1" s="46"/>
    </row>
    <row r="2" spans="1:9" ht="24" customHeight="1">
      <c r="A2" s="301" t="s">
        <v>234</v>
      </c>
      <c r="B2" s="301"/>
      <c r="C2" s="297"/>
      <c r="D2" s="297"/>
      <c r="E2" s="297"/>
      <c r="F2" s="297"/>
    </row>
    <row r="3" spans="1:9" ht="15.75" customHeight="1" thickBot="1">
      <c r="A3" s="301"/>
      <c r="B3" s="297"/>
      <c r="C3" s="297"/>
      <c r="D3" s="297"/>
      <c r="E3" s="297"/>
      <c r="F3" s="297"/>
    </row>
    <row r="4" spans="1:9" ht="18" customHeight="1" thickTop="1">
      <c r="A4" s="301"/>
      <c r="B4" s="297"/>
      <c r="C4" s="237" t="s">
        <v>295</v>
      </c>
      <c r="D4" s="238" t="s">
        <v>296</v>
      </c>
      <c r="E4" s="239" t="s">
        <v>336</v>
      </c>
      <c r="F4" s="297"/>
    </row>
    <row r="5" spans="1:9" ht="18" customHeight="1">
      <c r="A5" s="301"/>
      <c r="B5" s="297"/>
      <c r="C5" s="240" t="s">
        <v>269</v>
      </c>
      <c r="D5" s="348" t="s">
        <v>273</v>
      </c>
      <c r="E5" s="349" t="s">
        <v>273</v>
      </c>
      <c r="F5" s="297"/>
    </row>
    <row r="6" spans="1:9" ht="15.75" thickBot="1">
      <c r="A6" s="297"/>
      <c r="B6" s="297"/>
      <c r="C6" s="121" t="s">
        <v>59</v>
      </c>
      <c r="D6" s="147" t="s">
        <v>334</v>
      </c>
      <c r="E6" s="221" t="s">
        <v>335</v>
      </c>
      <c r="F6" s="297"/>
    </row>
    <row r="7" spans="1:9" ht="15.75" thickTop="1">
      <c r="A7" s="243" t="s">
        <v>260</v>
      </c>
      <c r="B7" s="123">
        <v>1</v>
      </c>
      <c r="C7" s="124">
        <f>SUM(Production!T8,Production!T18)</f>
        <v>0</v>
      </c>
      <c r="D7" s="222">
        <f>Production!T34+Production!T44</f>
        <v>0</v>
      </c>
      <c r="E7" s="125">
        <f>Production!T55+Production!T65</f>
        <v>0</v>
      </c>
      <c r="F7" s="297"/>
    </row>
    <row r="8" spans="1:9">
      <c r="A8" s="31" t="s">
        <v>60</v>
      </c>
      <c r="B8" s="126">
        <v>2</v>
      </c>
      <c r="C8" s="127">
        <f>SUM(Production!T11,Production!T21)</f>
        <v>0</v>
      </c>
      <c r="D8" s="223">
        <f>Production!T37</f>
        <v>0</v>
      </c>
      <c r="E8" s="128">
        <f>Production!T58</f>
        <v>0</v>
      </c>
      <c r="F8" s="297"/>
    </row>
    <row r="9" spans="1:9">
      <c r="A9" s="244" t="s">
        <v>261</v>
      </c>
      <c r="B9" s="126">
        <v>3</v>
      </c>
      <c r="C9" s="127">
        <f>C7-C8</f>
        <v>0</v>
      </c>
      <c r="D9" s="223">
        <f>D7-D8</f>
        <v>0</v>
      </c>
      <c r="E9" s="128">
        <f>E7-E8</f>
        <v>0</v>
      </c>
      <c r="F9" s="297"/>
    </row>
    <row r="10" spans="1:9">
      <c r="A10" s="31" t="s">
        <v>61</v>
      </c>
      <c r="B10" s="126">
        <v>4</v>
      </c>
      <c r="C10" s="112"/>
      <c r="D10" s="189"/>
      <c r="E10" s="113"/>
      <c r="F10" s="297"/>
    </row>
    <row r="11" spans="1:9">
      <c r="A11" s="31" t="s">
        <v>62</v>
      </c>
      <c r="B11" s="126">
        <v>5</v>
      </c>
      <c r="C11" s="112"/>
      <c r="D11" s="189"/>
      <c r="E11" s="113"/>
      <c r="F11" s="297"/>
    </row>
    <row r="12" spans="1:9">
      <c r="A12" s="31" t="s">
        <v>63</v>
      </c>
      <c r="B12" s="126">
        <v>6</v>
      </c>
      <c r="C12" s="112"/>
      <c r="D12" s="229"/>
      <c r="E12" s="230"/>
      <c r="F12" s="297"/>
    </row>
    <row r="13" spans="1:9">
      <c r="A13" s="31" t="s">
        <v>64</v>
      </c>
      <c r="B13" s="126">
        <v>7</v>
      </c>
      <c r="C13" s="112"/>
      <c r="D13" s="229"/>
      <c r="E13" s="230"/>
      <c r="F13" s="297"/>
    </row>
    <row r="14" spans="1:9">
      <c r="A14" s="31" t="s">
        <v>65</v>
      </c>
      <c r="B14" s="126">
        <v>8</v>
      </c>
      <c r="C14" s="112">
        <f>'Electricity Storage'!E7+'Electricity Storage'!E18</f>
        <v>0</v>
      </c>
      <c r="D14" s="229"/>
      <c r="E14" s="230"/>
      <c r="F14" s="297"/>
    </row>
    <row r="15" spans="1:9">
      <c r="A15" s="31" t="s">
        <v>616</v>
      </c>
      <c r="B15" s="126">
        <v>9</v>
      </c>
      <c r="C15" s="112">
        <f>'Electricity Storage'!E8+'Electricity Storage'!E19</f>
        <v>0</v>
      </c>
      <c r="D15" s="229"/>
      <c r="E15" s="230"/>
      <c r="F15" s="297"/>
    </row>
    <row r="16" spans="1:9">
      <c r="A16" s="31" t="s">
        <v>359</v>
      </c>
      <c r="B16" s="126">
        <v>10</v>
      </c>
      <c r="C16" s="112"/>
      <c r="D16" s="229"/>
      <c r="E16" s="230"/>
      <c r="F16" s="297"/>
    </row>
    <row r="17" spans="1:6">
      <c r="A17" s="31" t="s">
        <v>360</v>
      </c>
      <c r="B17" s="126">
        <v>11</v>
      </c>
      <c r="C17" s="229"/>
      <c r="D17" s="296"/>
      <c r="E17" s="230"/>
      <c r="F17" s="297"/>
    </row>
    <row r="18" spans="1:6">
      <c r="A18" s="244" t="s">
        <v>66</v>
      </c>
      <c r="B18" s="126">
        <v>12</v>
      </c>
      <c r="C18" s="127">
        <f>C9+C10-C11-C12-C13-C14-C15-C16</f>
        <v>0</v>
      </c>
      <c r="D18" s="223">
        <f t="shared" ref="D18:E18" si="0">D9+D10-D11-D12-D13-D14-D15-D16</f>
        <v>0</v>
      </c>
      <c r="E18" s="128">
        <f t="shared" si="0"/>
        <v>0</v>
      </c>
      <c r="F18" s="297"/>
    </row>
    <row r="19" spans="1:6" ht="15.75" thickBot="1">
      <c r="A19" s="129" t="s">
        <v>67</v>
      </c>
      <c r="B19" s="130">
        <v>13</v>
      </c>
      <c r="C19" s="114"/>
      <c r="D19" s="224"/>
      <c r="E19" s="115"/>
      <c r="F19" s="297"/>
    </row>
    <row r="20" spans="1:6" ht="15.75" thickBot="1">
      <c r="A20" s="245" t="s">
        <v>68</v>
      </c>
      <c r="B20" s="132">
        <v>14</v>
      </c>
      <c r="C20" s="133">
        <f>C18-C19</f>
        <v>0</v>
      </c>
      <c r="D20" s="225">
        <f t="shared" ref="D20:E20" si="1">D18-D19</f>
        <v>0</v>
      </c>
      <c r="E20" s="134">
        <f t="shared" si="1"/>
        <v>0</v>
      </c>
      <c r="F20" s="297"/>
    </row>
    <row r="21" spans="1:6" ht="15.75" thickBot="1">
      <c r="A21" s="131" t="s">
        <v>69</v>
      </c>
      <c r="B21" s="132">
        <v>15</v>
      </c>
      <c r="C21" s="133">
        <f>C20-C22</f>
        <v>0</v>
      </c>
      <c r="D21" s="225">
        <f t="shared" ref="D21:E21" si="2">D20-D22</f>
        <v>0</v>
      </c>
      <c r="E21" s="134">
        <f t="shared" si="2"/>
        <v>0</v>
      </c>
      <c r="F21" s="297"/>
    </row>
    <row r="22" spans="1:6" ht="15.75" thickBot="1">
      <c r="A22" s="245" t="s">
        <v>70</v>
      </c>
      <c r="B22" s="132">
        <v>16</v>
      </c>
      <c r="C22" s="133">
        <f>SUM(C23,C36,C50,C57)</f>
        <v>0</v>
      </c>
      <c r="D22" s="225">
        <f t="shared" ref="D22:E22" si="3">SUM(D23,D36,D50,D57)</f>
        <v>0</v>
      </c>
      <c r="E22" s="134">
        <f t="shared" si="3"/>
        <v>0</v>
      </c>
      <c r="F22" s="297"/>
    </row>
    <row r="23" spans="1:6">
      <c r="A23" s="241" t="s">
        <v>71</v>
      </c>
      <c r="B23" s="130">
        <v>17</v>
      </c>
      <c r="C23" s="124">
        <f>SUM(C24:C35)</f>
        <v>0</v>
      </c>
      <c r="D23" s="222">
        <f t="shared" ref="D23:E23" si="4">SUM(D24:D35)</f>
        <v>0</v>
      </c>
      <c r="E23" s="125">
        <f t="shared" si="4"/>
        <v>0</v>
      </c>
      <c r="F23" s="297"/>
    </row>
    <row r="24" spans="1:6">
      <c r="A24" s="31" t="s">
        <v>72</v>
      </c>
      <c r="B24" s="126">
        <v>18</v>
      </c>
      <c r="C24" s="112"/>
      <c r="D24" s="189"/>
      <c r="E24" s="113"/>
      <c r="F24" s="297"/>
    </row>
    <row r="25" spans="1:6">
      <c r="A25" s="31" t="s">
        <v>73</v>
      </c>
      <c r="B25" s="126">
        <v>19</v>
      </c>
      <c r="C25" s="112"/>
      <c r="D25" s="189"/>
      <c r="E25" s="113"/>
      <c r="F25" s="297"/>
    </row>
    <row r="26" spans="1:6">
      <c r="A26" s="31" t="s">
        <v>74</v>
      </c>
      <c r="B26" s="126">
        <v>20</v>
      </c>
      <c r="C26" s="112"/>
      <c r="D26" s="189"/>
      <c r="E26" s="113"/>
      <c r="F26" s="297"/>
    </row>
    <row r="27" spans="1:6">
      <c r="A27" s="31" t="s">
        <v>75</v>
      </c>
      <c r="B27" s="126">
        <v>21</v>
      </c>
      <c r="C27" s="112"/>
      <c r="D27" s="189"/>
      <c r="E27" s="113"/>
      <c r="F27" s="297"/>
    </row>
    <row r="28" spans="1:6">
      <c r="A28" s="31" t="s">
        <v>76</v>
      </c>
      <c r="B28" s="126">
        <v>22</v>
      </c>
      <c r="C28" s="112"/>
      <c r="D28" s="189"/>
      <c r="E28" s="113"/>
      <c r="F28" s="297"/>
    </row>
    <row r="29" spans="1:6">
      <c r="A29" s="31" t="s">
        <v>77</v>
      </c>
      <c r="B29" s="126">
        <v>23</v>
      </c>
      <c r="C29" s="112"/>
      <c r="D29" s="189"/>
      <c r="E29" s="113"/>
      <c r="F29" s="297"/>
    </row>
    <row r="30" spans="1:6">
      <c r="A30" s="31" t="s">
        <v>78</v>
      </c>
      <c r="B30" s="126">
        <v>24</v>
      </c>
      <c r="C30" s="112"/>
      <c r="D30" s="189"/>
      <c r="E30" s="113"/>
      <c r="F30" s="297"/>
    </row>
    <row r="31" spans="1:6">
      <c r="A31" s="31" t="s">
        <v>262</v>
      </c>
      <c r="B31" s="126">
        <v>25</v>
      </c>
      <c r="C31" s="112"/>
      <c r="D31" s="189"/>
      <c r="E31" s="113"/>
      <c r="F31" s="297"/>
    </row>
    <row r="32" spans="1:6">
      <c r="A32" s="31" t="s">
        <v>263</v>
      </c>
      <c r="B32" s="126">
        <v>26</v>
      </c>
      <c r="C32" s="112"/>
      <c r="D32" s="189"/>
      <c r="E32" s="113"/>
      <c r="F32" s="297"/>
    </row>
    <row r="33" spans="1:6">
      <c r="A33" s="31" t="s">
        <v>264</v>
      </c>
      <c r="B33" s="126">
        <v>27</v>
      </c>
      <c r="C33" s="112"/>
      <c r="D33" s="189"/>
      <c r="E33" s="113"/>
      <c r="F33" s="297"/>
    </row>
    <row r="34" spans="1:6">
      <c r="A34" s="31" t="s">
        <v>79</v>
      </c>
      <c r="B34" s="126">
        <v>28</v>
      </c>
      <c r="C34" s="112"/>
      <c r="D34" s="189"/>
      <c r="E34" s="113"/>
      <c r="F34" s="297"/>
    </row>
    <row r="35" spans="1:6" ht="15.75" thickBot="1">
      <c r="A35" s="129" t="s">
        <v>103</v>
      </c>
      <c r="B35" s="130">
        <v>29</v>
      </c>
      <c r="C35" s="114"/>
      <c r="D35" s="224"/>
      <c r="E35" s="115"/>
      <c r="F35" s="297"/>
    </row>
    <row r="36" spans="1:6">
      <c r="A36" s="242" t="s">
        <v>80</v>
      </c>
      <c r="B36" s="135">
        <v>30</v>
      </c>
      <c r="C36" s="136">
        <f>SUM(C37:C49)</f>
        <v>0</v>
      </c>
      <c r="D36" s="226">
        <f t="shared" ref="D36:E36" si="5">SUM(D37:D49)</f>
        <v>0</v>
      </c>
      <c r="E36" s="137">
        <f t="shared" si="5"/>
        <v>0</v>
      </c>
      <c r="F36" s="297"/>
    </row>
    <row r="37" spans="1:6">
      <c r="A37" s="31" t="s">
        <v>81</v>
      </c>
      <c r="B37" s="126">
        <v>31</v>
      </c>
      <c r="C37" s="112"/>
      <c r="D37" s="189"/>
      <c r="E37" s="113"/>
      <c r="F37" s="297"/>
    </row>
    <row r="38" spans="1:6">
      <c r="A38" s="31" t="s">
        <v>265</v>
      </c>
      <c r="B38" s="126">
        <v>32</v>
      </c>
      <c r="C38" s="112"/>
      <c r="D38" s="189"/>
      <c r="E38" s="113"/>
      <c r="F38" s="297"/>
    </row>
    <row r="39" spans="1:6">
      <c r="A39" s="31" t="s">
        <v>82</v>
      </c>
      <c r="B39" s="126">
        <v>33</v>
      </c>
      <c r="C39" s="112"/>
      <c r="D39" s="189"/>
      <c r="E39" s="113"/>
      <c r="F39" s="297"/>
    </row>
    <row r="40" spans="1:6">
      <c r="A40" s="31" t="s">
        <v>83</v>
      </c>
      <c r="B40" s="126">
        <v>34</v>
      </c>
      <c r="C40" s="112"/>
      <c r="D40" s="189"/>
      <c r="E40" s="113"/>
      <c r="F40" s="297"/>
    </row>
    <row r="41" spans="1:6">
      <c r="A41" s="31" t="s">
        <v>84</v>
      </c>
      <c r="B41" s="126">
        <v>35</v>
      </c>
      <c r="C41" s="112"/>
      <c r="D41" s="189"/>
      <c r="E41" s="113"/>
      <c r="F41" s="297"/>
    </row>
    <row r="42" spans="1:6">
      <c r="A42" s="31" t="s">
        <v>85</v>
      </c>
      <c r="B42" s="126">
        <v>36</v>
      </c>
      <c r="C42" s="112"/>
      <c r="D42" s="189"/>
      <c r="E42" s="113"/>
      <c r="F42" s="297"/>
    </row>
    <row r="43" spans="1:6">
      <c r="A43" s="31" t="s">
        <v>86</v>
      </c>
      <c r="B43" s="126">
        <v>37</v>
      </c>
      <c r="C43" s="112"/>
      <c r="D43" s="189"/>
      <c r="E43" s="113"/>
      <c r="F43" s="297"/>
    </row>
    <row r="44" spans="1:6">
      <c r="A44" s="31" t="s">
        <v>87</v>
      </c>
      <c r="B44" s="126">
        <v>38</v>
      </c>
      <c r="C44" s="112"/>
      <c r="D44" s="189"/>
      <c r="E44" s="113"/>
      <c r="F44" s="297"/>
    </row>
    <row r="45" spans="1:6">
      <c r="A45" s="31" t="s">
        <v>88</v>
      </c>
      <c r="B45" s="126">
        <v>39</v>
      </c>
      <c r="C45" s="112"/>
      <c r="D45" s="189"/>
      <c r="E45" s="113"/>
      <c r="F45" s="297"/>
    </row>
    <row r="46" spans="1:6">
      <c r="A46" s="31" t="s">
        <v>89</v>
      </c>
      <c r="B46" s="126">
        <v>40</v>
      </c>
      <c r="C46" s="112"/>
      <c r="D46" s="189"/>
      <c r="E46" s="113"/>
      <c r="F46" s="297"/>
    </row>
    <row r="47" spans="1:6">
      <c r="A47" s="31" t="s">
        <v>90</v>
      </c>
      <c r="B47" s="126">
        <v>41</v>
      </c>
      <c r="C47" s="112"/>
      <c r="D47" s="189"/>
      <c r="E47" s="113"/>
      <c r="F47" s="297"/>
    </row>
    <row r="48" spans="1:6">
      <c r="A48" s="31" t="s">
        <v>91</v>
      </c>
      <c r="B48" s="126">
        <v>42</v>
      </c>
      <c r="C48" s="112"/>
      <c r="D48" s="189"/>
      <c r="E48" s="113"/>
      <c r="F48" s="297"/>
    </row>
    <row r="49" spans="1:6" ht="15.75" thickBot="1">
      <c r="A49" s="33" t="s">
        <v>103</v>
      </c>
      <c r="B49" s="138">
        <v>43</v>
      </c>
      <c r="C49" s="116"/>
      <c r="D49" s="227"/>
      <c r="E49" s="117"/>
      <c r="F49" s="297"/>
    </row>
    <row r="50" spans="1:6">
      <c r="A50" s="242" t="s">
        <v>92</v>
      </c>
      <c r="B50" s="135">
        <v>44</v>
      </c>
      <c r="C50" s="136">
        <f>SUM(C51:C56)</f>
        <v>0</v>
      </c>
      <c r="D50" s="231"/>
      <c r="E50" s="232"/>
      <c r="F50" s="297"/>
    </row>
    <row r="51" spans="1:6">
      <c r="A51" s="31" t="s">
        <v>266</v>
      </c>
      <c r="B51" s="126">
        <v>45</v>
      </c>
      <c r="C51" s="236"/>
      <c r="D51" s="233"/>
      <c r="E51" s="230"/>
      <c r="F51" s="297"/>
    </row>
    <row r="52" spans="1:6">
      <c r="A52" s="31" t="s">
        <v>93</v>
      </c>
      <c r="B52" s="126">
        <v>46</v>
      </c>
      <c r="C52" s="196"/>
      <c r="D52" s="233"/>
      <c r="E52" s="230"/>
      <c r="F52" s="297"/>
    </row>
    <row r="53" spans="1:6">
      <c r="A53" s="14" t="s">
        <v>94</v>
      </c>
      <c r="B53" s="126">
        <v>47</v>
      </c>
      <c r="C53" s="118"/>
      <c r="D53" s="233"/>
      <c r="E53" s="234"/>
      <c r="F53" s="297"/>
    </row>
    <row r="54" spans="1:6">
      <c r="A54" s="31" t="s">
        <v>95</v>
      </c>
      <c r="B54" s="126">
        <v>48</v>
      </c>
      <c r="C54" s="236"/>
      <c r="D54" s="233"/>
      <c r="E54" s="230"/>
      <c r="F54" s="297"/>
    </row>
    <row r="55" spans="1:6">
      <c r="A55" s="31" t="s">
        <v>96</v>
      </c>
      <c r="B55" s="126">
        <v>49</v>
      </c>
      <c r="C55" s="112"/>
      <c r="D55" s="233"/>
      <c r="E55" s="230"/>
      <c r="F55" s="297"/>
    </row>
    <row r="56" spans="1:6" ht="15.75" thickBot="1">
      <c r="A56" s="33" t="s">
        <v>97</v>
      </c>
      <c r="B56" s="138">
        <v>50</v>
      </c>
      <c r="C56" s="116"/>
      <c r="D56" s="233"/>
      <c r="E56" s="235"/>
      <c r="F56" s="297"/>
    </row>
    <row r="57" spans="1:6">
      <c r="A57" s="241" t="s">
        <v>98</v>
      </c>
      <c r="B57" s="130">
        <v>51</v>
      </c>
      <c r="C57" s="124">
        <f>SUM(C58:C62)</f>
        <v>0</v>
      </c>
      <c r="D57" s="222">
        <f t="shared" ref="D57:E57" si="6">SUM(D58:D62)</f>
        <v>0</v>
      </c>
      <c r="E57" s="125">
        <f t="shared" si="6"/>
        <v>0</v>
      </c>
      <c r="F57" s="297"/>
    </row>
    <row r="58" spans="1:6">
      <c r="A58" s="31" t="s">
        <v>99</v>
      </c>
      <c r="B58" s="126">
        <v>52</v>
      </c>
      <c r="C58" s="112"/>
      <c r="D58" s="189"/>
      <c r="E58" s="113"/>
      <c r="F58" s="297"/>
    </row>
    <row r="59" spans="1:6">
      <c r="A59" s="31" t="s">
        <v>100</v>
      </c>
      <c r="B59" s="126">
        <v>53</v>
      </c>
      <c r="C59" s="112"/>
      <c r="D59" s="189"/>
      <c r="E59" s="113"/>
      <c r="F59" s="297"/>
    </row>
    <row r="60" spans="1:6">
      <c r="A60" s="31" t="s">
        <v>101</v>
      </c>
      <c r="B60" s="126">
        <v>54</v>
      </c>
      <c r="C60" s="112"/>
      <c r="D60" s="189"/>
      <c r="E60" s="113"/>
      <c r="F60" s="297"/>
    </row>
    <row r="61" spans="1:6">
      <c r="A61" s="31" t="s">
        <v>102</v>
      </c>
      <c r="B61" s="126">
        <v>55</v>
      </c>
      <c r="C61" s="112"/>
      <c r="D61" s="189"/>
      <c r="E61" s="113"/>
      <c r="F61" s="297"/>
    </row>
    <row r="62" spans="1:6" ht="15.75" thickBot="1">
      <c r="A62" s="18" t="s">
        <v>103</v>
      </c>
      <c r="B62" s="139">
        <v>56</v>
      </c>
      <c r="C62" s="119"/>
      <c r="D62" s="228"/>
      <c r="E62" s="120"/>
      <c r="F62" s="297"/>
    </row>
    <row r="63" spans="1:6" ht="15.75" thickTop="1">
      <c r="A63" s="297"/>
      <c r="B63" s="297"/>
      <c r="C63" s="297"/>
      <c r="D63" s="297"/>
      <c r="E63" s="297"/>
      <c r="F63" s="297"/>
    </row>
  </sheetData>
  <phoneticPr fontId="2"/>
  <pageMargins left="0.75" right="0.75" top="1" bottom="1.08" header="0.51200000000000001" footer="0.51200000000000001"/>
  <pageSetup paperSize="9" scale="8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Units!$B$5:$B$11</xm:f>
          </x14:formula1>
          <xm:sqref>D5:E5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64"/>
  <sheetViews>
    <sheetView topLeftCell="A122" workbookViewId="0"/>
  </sheetViews>
  <sheetFormatPr defaultRowHeight="13.5"/>
  <cols>
    <col min="2" max="2" width="30" customWidth="1"/>
    <col min="3" max="3" width="6.25" customWidth="1"/>
    <col min="4" max="6" width="15.625" customWidth="1"/>
    <col min="259" max="259" width="30" customWidth="1"/>
    <col min="260" max="260" width="6.25" customWidth="1"/>
    <col min="261" max="262" width="15.625" customWidth="1"/>
    <col min="515" max="515" width="30" customWidth="1"/>
    <col min="516" max="516" width="6.25" customWidth="1"/>
    <col min="517" max="518" width="15.625" customWidth="1"/>
    <col min="771" max="771" width="30" customWidth="1"/>
    <col min="772" max="772" width="6.25" customWidth="1"/>
    <col min="773" max="774" width="15.625" customWidth="1"/>
    <col min="1027" max="1027" width="30" customWidth="1"/>
    <col min="1028" max="1028" width="6.25" customWidth="1"/>
    <col min="1029" max="1030" width="15.625" customWidth="1"/>
    <col min="1283" max="1283" width="30" customWidth="1"/>
    <col min="1284" max="1284" width="6.25" customWidth="1"/>
    <col min="1285" max="1286" width="15.625" customWidth="1"/>
    <col min="1539" max="1539" width="30" customWidth="1"/>
    <col min="1540" max="1540" width="6.25" customWidth="1"/>
    <col min="1541" max="1542" width="15.625" customWidth="1"/>
    <col min="1795" max="1795" width="30" customWidth="1"/>
    <col min="1796" max="1796" width="6.25" customWidth="1"/>
    <col min="1797" max="1798" width="15.625" customWidth="1"/>
    <col min="2051" max="2051" width="30" customWidth="1"/>
    <col min="2052" max="2052" width="6.25" customWidth="1"/>
    <col min="2053" max="2054" width="15.625" customWidth="1"/>
    <col min="2307" max="2307" width="30" customWidth="1"/>
    <col min="2308" max="2308" width="6.25" customWidth="1"/>
    <col min="2309" max="2310" width="15.625" customWidth="1"/>
    <col min="2563" max="2563" width="30" customWidth="1"/>
    <col min="2564" max="2564" width="6.25" customWidth="1"/>
    <col min="2565" max="2566" width="15.625" customWidth="1"/>
    <col min="2819" max="2819" width="30" customWidth="1"/>
    <col min="2820" max="2820" width="6.25" customWidth="1"/>
    <col min="2821" max="2822" width="15.625" customWidth="1"/>
    <col min="3075" max="3075" width="30" customWidth="1"/>
    <col min="3076" max="3076" width="6.25" customWidth="1"/>
    <col min="3077" max="3078" width="15.625" customWidth="1"/>
    <col min="3331" max="3331" width="30" customWidth="1"/>
    <col min="3332" max="3332" width="6.25" customWidth="1"/>
    <col min="3333" max="3334" width="15.625" customWidth="1"/>
    <col min="3587" max="3587" width="30" customWidth="1"/>
    <col min="3588" max="3588" width="6.25" customWidth="1"/>
    <col min="3589" max="3590" width="15.625" customWidth="1"/>
    <col min="3843" max="3843" width="30" customWidth="1"/>
    <col min="3844" max="3844" width="6.25" customWidth="1"/>
    <col min="3845" max="3846" width="15.625" customWidth="1"/>
    <col min="4099" max="4099" width="30" customWidth="1"/>
    <col min="4100" max="4100" width="6.25" customWidth="1"/>
    <col min="4101" max="4102" width="15.625" customWidth="1"/>
    <col min="4355" max="4355" width="30" customWidth="1"/>
    <col min="4356" max="4356" width="6.25" customWidth="1"/>
    <col min="4357" max="4358" width="15.625" customWidth="1"/>
    <col min="4611" max="4611" width="30" customWidth="1"/>
    <col min="4612" max="4612" width="6.25" customWidth="1"/>
    <col min="4613" max="4614" width="15.625" customWidth="1"/>
    <col min="4867" max="4867" width="30" customWidth="1"/>
    <col min="4868" max="4868" width="6.25" customWidth="1"/>
    <col min="4869" max="4870" width="15.625" customWidth="1"/>
    <col min="5123" max="5123" width="30" customWidth="1"/>
    <col min="5124" max="5124" width="6.25" customWidth="1"/>
    <col min="5125" max="5126" width="15.625" customWidth="1"/>
    <col min="5379" max="5379" width="30" customWidth="1"/>
    <col min="5380" max="5380" width="6.25" customWidth="1"/>
    <col min="5381" max="5382" width="15.625" customWidth="1"/>
    <col min="5635" max="5635" width="30" customWidth="1"/>
    <col min="5636" max="5636" width="6.25" customWidth="1"/>
    <col min="5637" max="5638" width="15.625" customWidth="1"/>
    <col min="5891" max="5891" width="30" customWidth="1"/>
    <col min="5892" max="5892" width="6.25" customWidth="1"/>
    <col min="5893" max="5894" width="15.625" customWidth="1"/>
    <col min="6147" max="6147" width="30" customWidth="1"/>
    <col min="6148" max="6148" width="6.25" customWidth="1"/>
    <col min="6149" max="6150" width="15.625" customWidth="1"/>
    <col min="6403" max="6403" width="30" customWidth="1"/>
    <col min="6404" max="6404" width="6.25" customWidth="1"/>
    <col min="6405" max="6406" width="15.625" customWidth="1"/>
    <col min="6659" max="6659" width="30" customWidth="1"/>
    <col min="6660" max="6660" width="6.25" customWidth="1"/>
    <col min="6661" max="6662" width="15.625" customWidth="1"/>
    <col min="6915" max="6915" width="30" customWidth="1"/>
    <col min="6916" max="6916" width="6.25" customWidth="1"/>
    <col min="6917" max="6918" width="15.625" customWidth="1"/>
    <col min="7171" max="7171" width="30" customWidth="1"/>
    <col min="7172" max="7172" width="6.25" customWidth="1"/>
    <col min="7173" max="7174" width="15.625" customWidth="1"/>
    <col min="7427" max="7427" width="30" customWidth="1"/>
    <col min="7428" max="7428" width="6.25" customWidth="1"/>
    <col min="7429" max="7430" width="15.625" customWidth="1"/>
    <col min="7683" max="7683" width="30" customWidth="1"/>
    <col min="7684" max="7684" width="6.25" customWidth="1"/>
    <col min="7685" max="7686" width="15.625" customWidth="1"/>
    <col min="7939" max="7939" width="30" customWidth="1"/>
    <col min="7940" max="7940" width="6.25" customWidth="1"/>
    <col min="7941" max="7942" width="15.625" customWidth="1"/>
    <col min="8195" max="8195" width="30" customWidth="1"/>
    <col min="8196" max="8196" width="6.25" customWidth="1"/>
    <col min="8197" max="8198" width="15.625" customWidth="1"/>
    <col min="8451" max="8451" width="30" customWidth="1"/>
    <col min="8452" max="8452" width="6.25" customWidth="1"/>
    <col min="8453" max="8454" width="15.625" customWidth="1"/>
    <col min="8707" max="8707" width="30" customWidth="1"/>
    <col min="8708" max="8708" width="6.25" customWidth="1"/>
    <col min="8709" max="8710" width="15.625" customWidth="1"/>
    <col min="8963" max="8963" width="30" customWidth="1"/>
    <col min="8964" max="8964" width="6.25" customWidth="1"/>
    <col min="8965" max="8966" width="15.625" customWidth="1"/>
    <col min="9219" max="9219" width="30" customWidth="1"/>
    <col min="9220" max="9220" width="6.25" customWidth="1"/>
    <col min="9221" max="9222" width="15.625" customWidth="1"/>
    <col min="9475" max="9475" width="30" customWidth="1"/>
    <col min="9476" max="9476" width="6.25" customWidth="1"/>
    <col min="9477" max="9478" width="15.625" customWidth="1"/>
    <col min="9731" max="9731" width="30" customWidth="1"/>
    <col min="9732" max="9732" width="6.25" customWidth="1"/>
    <col min="9733" max="9734" width="15.625" customWidth="1"/>
    <col min="9987" max="9987" width="30" customWidth="1"/>
    <col min="9988" max="9988" width="6.25" customWidth="1"/>
    <col min="9989" max="9990" width="15.625" customWidth="1"/>
    <col min="10243" max="10243" width="30" customWidth="1"/>
    <col min="10244" max="10244" width="6.25" customWidth="1"/>
    <col min="10245" max="10246" width="15.625" customWidth="1"/>
    <col min="10499" max="10499" width="30" customWidth="1"/>
    <col min="10500" max="10500" width="6.25" customWidth="1"/>
    <col min="10501" max="10502" width="15.625" customWidth="1"/>
    <col min="10755" max="10755" width="30" customWidth="1"/>
    <col min="10756" max="10756" width="6.25" customWidth="1"/>
    <col min="10757" max="10758" width="15.625" customWidth="1"/>
    <col min="11011" max="11011" width="30" customWidth="1"/>
    <col min="11012" max="11012" width="6.25" customWidth="1"/>
    <col min="11013" max="11014" width="15.625" customWidth="1"/>
    <col min="11267" max="11267" width="30" customWidth="1"/>
    <col min="11268" max="11268" width="6.25" customWidth="1"/>
    <col min="11269" max="11270" width="15.625" customWidth="1"/>
    <col min="11523" max="11523" width="30" customWidth="1"/>
    <col min="11524" max="11524" width="6.25" customWidth="1"/>
    <col min="11525" max="11526" width="15.625" customWidth="1"/>
    <col min="11779" max="11779" width="30" customWidth="1"/>
    <col min="11780" max="11780" width="6.25" customWidth="1"/>
    <col min="11781" max="11782" width="15.625" customWidth="1"/>
    <col min="12035" max="12035" width="30" customWidth="1"/>
    <col min="12036" max="12036" width="6.25" customWidth="1"/>
    <col min="12037" max="12038" width="15.625" customWidth="1"/>
    <col min="12291" max="12291" width="30" customWidth="1"/>
    <col min="12292" max="12292" width="6.25" customWidth="1"/>
    <col min="12293" max="12294" width="15.625" customWidth="1"/>
    <col min="12547" max="12547" width="30" customWidth="1"/>
    <col min="12548" max="12548" width="6.25" customWidth="1"/>
    <col min="12549" max="12550" width="15.625" customWidth="1"/>
    <col min="12803" max="12803" width="30" customWidth="1"/>
    <col min="12804" max="12804" width="6.25" customWidth="1"/>
    <col min="12805" max="12806" width="15.625" customWidth="1"/>
    <col min="13059" max="13059" width="30" customWidth="1"/>
    <col min="13060" max="13060" width="6.25" customWidth="1"/>
    <col min="13061" max="13062" width="15.625" customWidth="1"/>
    <col min="13315" max="13315" width="30" customWidth="1"/>
    <col min="13316" max="13316" width="6.25" customWidth="1"/>
    <col min="13317" max="13318" width="15.625" customWidth="1"/>
    <col min="13571" max="13571" width="30" customWidth="1"/>
    <col min="13572" max="13572" width="6.25" customWidth="1"/>
    <col min="13573" max="13574" width="15.625" customWidth="1"/>
    <col min="13827" max="13827" width="30" customWidth="1"/>
    <col min="13828" max="13828" width="6.25" customWidth="1"/>
    <col min="13829" max="13830" width="15.625" customWidth="1"/>
    <col min="14083" max="14083" width="30" customWidth="1"/>
    <col min="14084" max="14084" width="6.25" customWidth="1"/>
    <col min="14085" max="14086" width="15.625" customWidth="1"/>
    <col min="14339" max="14339" width="30" customWidth="1"/>
    <col min="14340" max="14340" width="6.25" customWidth="1"/>
    <col min="14341" max="14342" width="15.625" customWidth="1"/>
    <col min="14595" max="14595" width="30" customWidth="1"/>
    <col min="14596" max="14596" width="6.25" customWidth="1"/>
    <col min="14597" max="14598" width="15.625" customWidth="1"/>
    <col min="14851" max="14851" width="30" customWidth="1"/>
    <col min="14852" max="14852" width="6.25" customWidth="1"/>
    <col min="14853" max="14854" width="15.625" customWidth="1"/>
    <col min="15107" max="15107" width="30" customWidth="1"/>
    <col min="15108" max="15108" width="6.25" customWidth="1"/>
    <col min="15109" max="15110" width="15.625" customWidth="1"/>
    <col min="15363" max="15363" width="30" customWidth="1"/>
    <col min="15364" max="15364" width="6.25" customWidth="1"/>
    <col min="15365" max="15366" width="15.625" customWidth="1"/>
    <col min="15619" max="15619" width="30" customWidth="1"/>
    <col min="15620" max="15620" width="6.25" customWidth="1"/>
    <col min="15621" max="15622" width="15.625" customWidth="1"/>
    <col min="15875" max="15875" width="30" customWidth="1"/>
    <col min="15876" max="15876" width="6.25" customWidth="1"/>
    <col min="15877" max="15878" width="15.625" customWidth="1"/>
    <col min="16131" max="16131" width="30" customWidth="1"/>
    <col min="16132" max="16132" width="6.25" customWidth="1"/>
    <col min="16133" max="16134" width="15.625" customWidth="1"/>
  </cols>
  <sheetData>
    <row r="1" spans="1:6" ht="24" customHeight="1">
      <c r="A1" s="370" t="s">
        <v>638</v>
      </c>
      <c r="C1" s="10"/>
      <c r="D1" s="10"/>
      <c r="E1" s="10"/>
      <c r="F1" s="10"/>
    </row>
    <row r="2" spans="1:6" ht="24" customHeight="1">
      <c r="A2" s="199" t="s">
        <v>606</v>
      </c>
      <c r="C2" s="10"/>
      <c r="D2" s="10"/>
      <c r="E2" s="10"/>
      <c r="F2" s="10"/>
    </row>
    <row r="5" spans="1:6" ht="15" thickBot="1">
      <c r="A5" s="200" t="s">
        <v>277</v>
      </c>
    </row>
    <row r="6" spans="1:6" ht="18.75" customHeight="1" thickTop="1">
      <c r="A6" s="367"/>
      <c r="B6" s="367"/>
      <c r="C6" s="367"/>
      <c r="D6" s="446" t="s">
        <v>16</v>
      </c>
      <c r="E6" s="449" t="s">
        <v>296</v>
      </c>
      <c r="F6" s="452" t="s">
        <v>336</v>
      </c>
    </row>
    <row r="7" spans="1:6" ht="15" customHeight="1">
      <c r="A7" s="367"/>
      <c r="B7" s="367"/>
      <c r="C7" s="367"/>
      <c r="D7" s="447"/>
      <c r="E7" s="450"/>
      <c r="F7" s="453"/>
    </row>
    <row r="8" spans="1:6" ht="15" customHeight="1">
      <c r="A8" s="367"/>
      <c r="B8" s="367"/>
      <c r="C8" s="367"/>
      <c r="D8" s="448"/>
      <c r="E8" s="451"/>
      <c r="F8" s="454"/>
    </row>
    <row r="9" spans="1:6" ht="15" customHeight="1">
      <c r="A9" s="367"/>
      <c r="B9" s="367"/>
      <c r="C9" s="367"/>
      <c r="D9" s="240" t="s">
        <v>278</v>
      </c>
      <c r="E9" s="362" t="s">
        <v>367</v>
      </c>
      <c r="F9" s="349" t="s">
        <v>367</v>
      </c>
    </row>
    <row r="10" spans="1:6" ht="15.75" thickBot="1">
      <c r="A10" s="367"/>
      <c r="B10" s="297"/>
      <c r="C10" s="297"/>
      <c r="D10" s="121" t="s">
        <v>12</v>
      </c>
      <c r="E10" s="148" t="s">
        <v>334</v>
      </c>
      <c r="F10" s="122" t="s">
        <v>335</v>
      </c>
    </row>
    <row r="11" spans="1:6" ht="15.75" thickTop="1">
      <c r="A11" s="350" t="s">
        <v>279</v>
      </c>
      <c r="B11" s="351"/>
      <c r="C11" s="352">
        <v>1</v>
      </c>
      <c r="D11" s="201">
        <f>SUM(D12:D32)</f>
        <v>0</v>
      </c>
      <c r="E11" s="363">
        <f>SUM(E12:E32)</f>
        <v>0</v>
      </c>
      <c r="F11" s="202">
        <f>SUM(F12:F32)</f>
        <v>0</v>
      </c>
    </row>
    <row r="12" spans="1:6" ht="15">
      <c r="A12" s="353" t="s">
        <v>280</v>
      </c>
      <c r="B12" s="354"/>
      <c r="C12" s="355">
        <v>2</v>
      </c>
      <c r="D12" s="203"/>
      <c r="E12" s="364"/>
      <c r="F12" s="204"/>
    </row>
    <row r="13" spans="1:6" ht="15">
      <c r="A13" s="353" t="s">
        <v>281</v>
      </c>
      <c r="B13" s="354"/>
      <c r="C13" s="355">
        <v>3</v>
      </c>
      <c r="D13" s="203"/>
      <c r="E13" s="364"/>
      <c r="F13" s="204"/>
    </row>
    <row r="14" spans="1:6" ht="15">
      <c r="A14" s="353" t="s">
        <v>369</v>
      </c>
      <c r="B14" s="354"/>
      <c r="C14" s="355">
        <v>4</v>
      </c>
      <c r="D14" s="203"/>
      <c r="E14" s="364"/>
      <c r="F14" s="204"/>
    </row>
    <row r="15" spans="1:6" ht="15">
      <c r="A15" s="353" t="s">
        <v>370</v>
      </c>
      <c r="B15" s="354"/>
      <c r="C15" s="355">
        <v>5</v>
      </c>
      <c r="D15" s="203"/>
      <c r="E15" s="364"/>
      <c r="F15" s="204"/>
    </row>
    <row r="16" spans="1:6" ht="15">
      <c r="A16" s="353" t="s">
        <v>282</v>
      </c>
      <c r="B16" s="354"/>
      <c r="C16" s="355">
        <v>6</v>
      </c>
      <c r="D16" s="203"/>
      <c r="E16" s="364"/>
      <c r="F16" s="204"/>
    </row>
    <row r="17" spans="1:6" ht="15">
      <c r="A17" s="353" t="s">
        <v>371</v>
      </c>
      <c r="B17" s="354"/>
      <c r="C17" s="355">
        <v>7</v>
      </c>
      <c r="D17" s="203"/>
      <c r="E17" s="364"/>
      <c r="F17" s="204"/>
    </row>
    <row r="18" spans="1:6" ht="15">
      <c r="A18" s="353" t="s">
        <v>283</v>
      </c>
      <c r="B18" s="354"/>
      <c r="C18" s="355">
        <v>8</v>
      </c>
      <c r="D18" s="203"/>
      <c r="E18" s="364"/>
      <c r="F18" s="204"/>
    </row>
    <row r="19" spans="1:6" ht="15">
      <c r="A19" s="353" t="s">
        <v>284</v>
      </c>
      <c r="B19" s="354"/>
      <c r="C19" s="355">
        <v>9</v>
      </c>
      <c r="D19" s="203"/>
      <c r="E19" s="364"/>
      <c r="F19" s="204"/>
    </row>
    <row r="20" spans="1:6" ht="15">
      <c r="A20" s="353" t="s">
        <v>285</v>
      </c>
      <c r="B20" s="354"/>
      <c r="C20" s="355">
        <v>10</v>
      </c>
      <c r="D20" s="203"/>
      <c r="E20" s="364"/>
      <c r="F20" s="204"/>
    </row>
    <row r="21" spans="1:6" ht="15">
      <c r="A21" s="353" t="s">
        <v>286</v>
      </c>
      <c r="B21" s="354"/>
      <c r="C21" s="355">
        <v>11</v>
      </c>
      <c r="D21" s="203"/>
      <c r="E21" s="364"/>
      <c r="F21" s="204"/>
    </row>
    <row r="22" spans="1:6" ht="15">
      <c r="A22" s="353" t="s">
        <v>372</v>
      </c>
      <c r="B22" s="354"/>
      <c r="C22" s="355">
        <v>12</v>
      </c>
      <c r="D22" s="203"/>
      <c r="E22" s="364"/>
      <c r="F22" s="204"/>
    </row>
    <row r="23" spans="1:6" ht="15">
      <c r="A23" s="353" t="s">
        <v>373</v>
      </c>
      <c r="B23" s="354"/>
      <c r="C23" s="355">
        <v>13</v>
      </c>
      <c r="D23" s="203"/>
      <c r="E23" s="364"/>
      <c r="F23" s="204"/>
    </row>
    <row r="24" spans="1:6" ht="15">
      <c r="A24" s="353" t="s">
        <v>287</v>
      </c>
      <c r="B24" s="354"/>
      <c r="C24" s="355">
        <v>14</v>
      </c>
      <c r="D24" s="203"/>
      <c r="E24" s="364"/>
      <c r="F24" s="204"/>
    </row>
    <row r="25" spans="1:6" ht="15">
      <c r="A25" s="353" t="s">
        <v>374</v>
      </c>
      <c r="B25" s="354"/>
      <c r="C25" s="355">
        <v>15</v>
      </c>
      <c r="D25" s="203"/>
      <c r="E25" s="364"/>
      <c r="F25" s="204"/>
    </row>
    <row r="26" spans="1:6" ht="15">
      <c r="A26" s="353" t="s">
        <v>375</v>
      </c>
      <c r="B26" s="354"/>
      <c r="C26" s="355">
        <v>16</v>
      </c>
      <c r="D26" s="203"/>
      <c r="E26" s="364"/>
      <c r="F26" s="204"/>
    </row>
    <row r="27" spans="1:6" ht="15">
      <c r="A27" s="353" t="s">
        <v>288</v>
      </c>
      <c r="B27" s="354"/>
      <c r="C27" s="355">
        <v>17</v>
      </c>
      <c r="D27" s="203"/>
      <c r="E27" s="364"/>
      <c r="F27" s="204"/>
    </row>
    <row r="28" spans="1:6" ht="15">
      <c r="A28" s="353" t="s">
        <v>376</v>
      </c>
      <c r="B28" s="354"/>
      <c r="C28" s="355">
        <v>18</v>
      </c>
      <c r="D28" s="203"/>
      <c r="E28" s="364"/>
      <c r="F28" s="204"/>
    </row>
    <row r="29" spans="1:6" ht="15">
      <c r="A29" s="353" t="s">
        <v>289</v>
      </c>
      <c r="B29" s="354"/>
      <c r="C29" s="355">
        <v>19</v>
      </c>
      <c r="D29" s="203"/>
      <c r="E29" s="364"/>
      <c r="F29" s="204"/>
    </row>
    <row r="30" spans="1:6" ht="15">
      <c r="A30" s="353" t="s">
        <v>377</v>
      </c>
      <c r="B30" s="354"/>
      <c r="C30" s="355">
        <v>20</v>
      </c>
      <c r="D30" s="203"/>
      <c r="E30" s="364"/>
      <c r="F30" s="204"/>
    </row>
    <row r="31" spans="1:6" ht="15">
      <c r="A31" s="353" t="s">
        <v>290</v>
      </c>
      <c r="B31" s="354"/>
      <c r="C31" s="355">
        <v>21</v>
      </c>
      <c r="D31" s="203"/>
      <c r="E31" s="364"/>
      <c r="F31" s="204"/>
    </row>
    <row r="32" spans="1:6" ht="15">
      <c r="A32" s="353" t="s">
        <v>378</v>
      </c>
      <c r="B32" s="354"/>
      <c r="C32" s="355">
        <v>22</v>
      </c>
      <c r="D32" s="203"/>
      <c r="E32" s="364"/>
      <c r="F32" s="204"/>
    </row>
    <row r="33" spans="1:6" ht="15">
      <c r="A33" s="356" t="s">
        <v>291</v>
      </c>
      <c r="B33" s="205"/>
      <c r="C33" s="206">
        <v>23</v>
      </c>
      <c r="D33" s="207">
        <f>SUM(D34:D36)</f>
        <v>0</v>
      </c>
      <c r="E33" s="365">
        <f>SUM(E34:E36)</f>
        <v>0</v>
      </c>
      <c r="F33" s="208">
        <f>SUM(F34:F36)</f>
        <v>0</v>
      </c>
    </row>
    <row r="34" spans="1:6" ht="15">
      <c r="A34" s="357" t="s">
        <v>292</v>
      </c>
      <c r="B34" s="358"/>
      <c r="C34" s="126">
        <v>24</v>
      </c>
      <c r="D34" s="203"/>
      <c r="E34" s="364"/>
      <c r="F34" s="204"/>
    </row>
    <row r="35" spans="1:6" ht="15">
      <c r="A35" s="357" t="s">
        <v>379</v>
      </c>
      <c r="B35" s="358"/>
      <c r="C35" s="126">
        <v>25</v>
      </c>
      <c r="D35" s="203"/>
      <c r="E35" s="364"/>
      <c r="F35" s="204"/>
    </row>
    <row r="36" spans="1:6" ht="15">
      <c r="A36" s="357" t="s">
        <v>380</v>
      </c>
      <c r="B36" s="358"/>
      <c r="C36" s="126">
        <v>26</v>
      </c>
      <c r="D36" s="203"/>
      <c r="E36" s="364"/>
      <c r="F36" s="204"/>
    </row>
    <row r="37" spans="1:6" ht="15">
      <c r="A37" s="356" t="s">
        <v>293</v>
      </c>
      <c r="B37" s="205"/>
      <c r="C37" s="206">
        <v>27</v>
      </c>
      <c r="D37" s="207">
        <f>SUM(D38:D262)</f>
        <v>0</v>
      </c>
      <c r="E37" s="365">
        <f t="shared" ref="E37:F37" si="0">SUM(E38:E262)</f>
        <v>0</v>
      </c>
      <c r="F37" s="208">
        <f t="shared" si="0"/>
        <v>0</v>
      </c>
    </row>
    <row r="38" spans="1:6" ht="15">
      <c r="A38" s="359" t="s">
        <v>381</v>
      </c>
      <c r="B38" s="358"/>
      <c r="C38" s="126">
        <v>28</v>
      </c>
      <c r="D38" s="203"/>
      <c r="E38" s="364"/>
      <c r="F38" s="204"/>
    </row>
    <row r="39" spans="1:6" ht="15">
      <c r="A39" s="359" t="s">
        <v>382</v>
      </c>
      <c r="B39" s="358"/>
      <c r="C39" s="126">
        <v>29</v>
      </c>
      <c r="D39" s="203"/>
      <c r="E39" s="364"/>
      <c r="F39" s="204"/>
    </row>
    <row r="40" spans="1:6" ht="15">
      <c r="A40" s="359" t="s">
        <v>383</v>
      </c>
      <c r="B40" s="358"/>
      <c r="C40" s="126">
        <v>30</v>
      </c>
      <c r="D40" s="203"/>
      <c r="E40" s="364"/>
      <c r="F40" s="204"/>
    </row>
    <row r="41" spans="1:6" ht="15">
      <c r="A41" s="359" t="s">
        <v>384</v>
      </c>
      <c r="B41" s="358"/>
      <c r="C41" s="126">
        <v>31</v>
      </c>
      <c r="D41" s="203"/>
      <c r="E41" s="364"/>
      <c r="F41" s="204"/>
    </row>
    <row r="42" spans="1:6" ht="15">
      <c r="A42" s="359" t="s">
        <v>385</v>
      </c>
      <c r="B42" s="358"/>
      <c r="C42" s="126">
        <v>32</v>
      </c>
      <c r="D42" s="203"/>
      <c r="E42" s="364"/>
      <c r="F42" s="204"/>
    </row>
    <row r="43" spans="1:6" ht="15">
      <c r="A43" s="359" t="s">
        <v>386</v>
      </c>
      <c r="B43" s="358"/>
      <c r="C43" s="126">
        <v>33</v>
      </c>
      <c r="D43" s="203"/>
      <c r="E43" s="364"/>
      <c r="F43" s="204"/>
    </row>
    <row r="44" spans="1:6" ht="15">
      <c r="A44" s="359" t="s">
        <v>387</v>
      </c>
      <c r="B44" s="358"/>
      <c r="C44" s="126">
        <v>34</v>
      </c>
      <c r="D44" s="203"/>
      <c r="E44" s="364"/>
      <c r="F44" s="204"/>
    </row>
    <row r="45" spans="1:6" ht="15">
      <c r="A45" s="359" t="s">
        <v>388</v>
      </c>
      <c r="B45" s="358"/>
      <c r="C45" s="126">
        <v>35</v>
      </c>
      <c r="D45" s="203"/>
      <c r="E45" s="364"/>
      <c r="F45" s="204"/>
    </row>
    <row r="46" spans="1:6" ht="15">
      <c r="A46" s="359" t="s">
        <v>389</v>
      </c>
      <c r="B46" s="358"/>
      <c r="C46" s="126">
        <v>36</v>
      </c>
      <c r="D46" s="203"/>
      <c r="E46" s="364"/>
      <c r="F46" s="204"/>
    </row>
    <row r="47" spans="1:6" ht="14.25" customHeight="1">
      <c r="A47" s="359" t="s">
        <v>390</v>
      </c>
      <c r="B47" s="358"/>
      <c r="C47" s="126">
        <v>37</v>
      </c>
      <c r="D47" s="203"/>
      <c r="E47" s="364"/>
      <c r="F47" s="204"/>
    </row>
    <row r="48" spans="1:6" ht="13.5" customHeight="1">
      <c r="A48" s="359" t="s">
        <v>391</v>
      </c>
      <c r="B48" s="358"/>
      <c r="C48" s="126">
        <v>38</v>
      </c>
      <c r="D48" s="203"/>
      <c r="E48" s="364"/>
      <c r="F48" s="204"/>
    </row>
    <row r="49" spans="1:6" ht="13.5" customHeight="1">
      <c r="A49" s="359" t="s">
        <v>392</v>
      </c>
      <c r="B49" s="358"/>
      <c r="C49" s="126">
        <v>39</v>
      </c>
      <c r="D49" s="203"/>
      <c r="E49" s="364"/>
      <c r="F49" s="204"/>
    </row>
    <row r="50" spans="1:6" ht="15">
      <c r="A50" s="359" t="s">
        <v>393</v>
      </c>
      <c r="B50" s="358"/>
      <c r="C50" s="126">
        <v>40</v>
      </c>
      <c r="D50" s="203"/>
      <c r="E50" s="364"/>
      <c r="F50" s="204"/>
    </row>
    <row r="51" spans="1:6" ht="15">
      <c r="A51" s="359" t="s">
        <v>394</v>
      </c>
      <c r="B51" s="358"/>
      <c r="C51" s="126">
        <v>41</v>
      </c>
      <c r="D51" s="203"/>
      <c r="E51" s="364"/>
      <c r="F51" s="204"/>
    </row>
    <row r="52" spans="1:6" ht="15">
      <c r="A52" s="359" t="s">
        <v>395</v>
      </c>
      <c r="B52" s="358"/>
      <c r="C52" s="126">
        <v>42</v>
      </c>
      <c r="D52" s="203"/>
      <c r="E52" s="364"/>
      <c r="F52" s="204"/>
    </row>
    <row r="53" spans="1:6" ht="15">
      <c r="A53" s="359" t="s">
        <v>396</v>
      </c>
      <c r="B53" s="358"/>
      <c r="C53" s="126">
        <v>43</v>
      </c>
      <c r="D53" s="203"/>
      <c r="E53" s="364"/>
      <c r="F53" s="204"/>
    </row>
    <row r="54" spans="1:6" ht="15">
      <c r="A54" s="359" t="s">
        <v>397</v>
      </c>
      <c r="B54" s="358"/>
      <c r="C54" s="126">
        <v>44</v>
      </c>
      <c r="D54" s="203"/>
      <c r="E54" s="364"/>
      <c r="F54" s="204"/>
    </row>
    <row r="55" spans="1:6" ht="15">
      <c r="A55" s="359" t="s">
        <v>398</v>
      </c>
      <c r="B55" s="358"/>
      <c r="C55" s="126">
        <v>45</v>
      </c>
      <c r="D55" s="203"/>
      <c r="E55" s="364"/>
      <c r="F55" s="204"/>
    </row>
    <row r="56" spans="1:6" ht="15">
      <c r="A56" s="359" t="s">
        <v>399</v>
      </c>
      <c r="B56" s="358"/>
      <c r="C56" s="126">
        <v>46</v>
      </c>
      <c r="D56" s="203"/>
      <c r="E56" s="364"/>
      <c r="F56" s="204"/>
    </row>
    <row r="57" spans="1:6" ht="15">
      <c r="A57" s="359" t="s">
        <v>400</v>
      </c>
      <c r="B57" s="358"/>
      <c r="C57" s="126">
        <v>47</v>
      </c>
      <c r="D57" s="203"/>
      <c r="E57" s="364"/>
      <c r="F57" s="204"/>
    </row>
    <row r="58" spans="1:6" ht="15">
      <c r="A58" s="359" t="s">
        <v>401</v>
      </c>
      <c r="B58" s="358"/>
      <c r="C58" s="126">
        <v>48</v>
      </c>
      <c r="D58" s="203"/>
      <c r="E58" s="364"/>
      <c r="F58" s="204"/>
    </row>
    <row r="59" spans="1:6" ht="15">
      <c r="A59" s="359" t="s">
        <v>402</v>
      </c>
      <c r="B59" s="358"/>
      <c r="C59" s="126">
        <v>49</v>
      </c>
      <c r="D59" s="203"/>
      <c r="E59" s="364"/>
      <c r="F59" s="204"/>
    </row>
    <row r="60" spans="1:6" ht="15">
      <c r="A60" s="359" t="s">
        <v>403</v>
      </c>
      <c r="B60" s="358"/>
      <c r="C60" s="126">
        <v>50</v>
      </c>
      <c r="D60" s="203"/>
      <c r="E60" s="364"/>
      <c r="F60" s="204"/>
    </row>
    <row r="61" spans="1:6" ht="15">
      <c r="A61" s="359" t="s">
        <v>404</v>
      </c>
      <c r="B61" s="358"/>
      <c r="C61" s="126">
        <v>51</v>
      </c>
      <c r="D61" s="203"/>
      <c r="E61" s="364"/>
      <c r="F61" s="204"/>
    </row>
    <row r="62" spans="1:6" ht="15">
      <c r="A62" s="359" t="s">
        <v>405</v>
      </c>
      <c r="B62" s="358"/>
      <c r="C62" s="126">
        <v>52</v>
      </c>
      <c r="D62" s="203"/>
      <c r="E62" s="364"/>
      <c r="F62" s="204"/>
    </row>
    <row r="63" spans="1:6" ht="15">
      <c r="A63" s="359" t="s">
        <v>406</v>
      </c>
      <c r="B63" s="358"/>
      <c r="C63" s="126">
        <v>53</v>
      </c>
      <c r="D63" s="203"/>
      <c r="E63" s="364"/>
      <c r="F63" s="204"/>
    </row>
    <row r="64" spans="1:6" ht="15">
      <c r="A64" s="359" t="s">
        <v>407</v>
      </c>
      <c r="B64" s="358"/>
      <c r="C64" s="126">
        <v>54</v>
      </c>
      <c r="D64" s="203"/>
      <c r="E64" s="364"/>
      <c r="F64" s="204"/>
    </row>
    <row r="65" spans="1:6" ht="15">
      <c r="A65" s="359" t="s">
        <v>408</v>
      </c>
      <c r="B65" s="358"/>
      <c r="C65" s="126">
        <v>55</v>
      </c>
      <c r="D65" s="203"/>
      <c r="E65" s="364"/>
      <c r="F65" s="204"/>
    </row>
    <row r="66" spans="1:6" ht="15">
      <c r="A66" s="359" t="s">
        <v>409</v>
      </c>
      <c r="B66" s="358"/>
      <c r="C66" s="126">
        <v>56</v>
      </c>
      <c r="D66" s="203"/>
      <c r="E66" s="364"/>
      <c r="F66" s="204"/>
    </row>
    <row r="67" spans="1:6" ht="15">
      <c r="A67" s="359" t="s">
        <v>410</v>
      </c>
      <c r="B67" s="358"/>
      <c r="C67" s="126">
        <v>57</v>
      </c>
      <c r="D67" s="203"/>
      <c r="E67" s="364"/>
      <c r="F67" s="204"/>
    </row>
    <row r="68" spans="1:6" ht="15">
      <c r="A68" s="359" t="s">
        <v>411</v>
      </c>
      <c r="B68" s="358"/>
      <c r="C68" s="126">
        <v>58</v>
      </c>
      <c r="D68" s="203"/>
      <c r="E68" s="364"/>
      <c r="F68" s="204"/>
    </row>
    <row r="69" spans="1:6" ht="15">
      <c r="A69" s="359" t="s">
        <v>412</v>
      </c>
      <c r="B69" s="358"/>
      <c r="C69" s="126">
        <v>59</v>
      </c>
      <c r="D69" s="203"/>
      <c r="E69" s="364"/>
      <c r="F69" s="204"/>
    </row>
    <row r="70" spans="1:6" ht="15">
      <c r="A70" s="359" t="s">
        <v>413</v>
      </c>
      <c r="B70" s="358"/>
      <c r="C70" s="126">
        <v>60</v>
      </c>
      <c r="D70" s="203"/>
      <c r="E70" s="364"/>
      <c r="F70" s="204"/>
    </row>
    <row r="71" spans="1:6" ht="15">
      <c r="A71" s="359" t="s">
        <v>414</v>
      </c>
      <c r="B71" s="358"/>
      <c r="C71" s="126">
        <v>61</v>
      </c>
      <c r="D71" s="203"/>
      <c r="E71" s="364"/>
      <c r="F71" s="204"/>
    </row>
    <row r="72" spans="1:6" ht="15">
      <c r="A72" s="359" t="s">
        <v>415</v>
      </c>
      <c r="B72" s="358"/>
      <c r="C72" s="126">
        <v>62</v>
      </c>
      <c r="D72" s="203"/>
      <c r="E72" s="364"/>
      <c r="F72" s="204"/>
    </row>
    <row r="73" spans="1:6" ht="15">
      <c r="A73" s="359" t="s">
        <v>416</v>
      </c>
      <c r="B73" s="358"/>
      <c r="C73" s="126">
        <v>63</v>
      </c>
      <c r="D73" s="203"/>
      <c r="E73" s="364"/>
      <c r="F73" s="204"/>
    </row>
    <row r="74" spans="1:6" ht="15">
      <c r="A74" s="359" t="s">
        <v>417</v>
      </c>
      <c r="B74" s="358"/>
      <c r="C74" s="126">
        <v>64</v>
      </c>
      <c r="D74" s="203"/>
      <c r="E74" s="364"/>
      <c r="F74" s="204"/>
    </row>
    <row r="75" spans="1:6" ht="15">
      <c r="A75" s="359" t="s">
        <v>418</v>
      </c>
      <c r="B75" s="358"/>
      <c r="C75" s="126">
        <v>65</v>
      </c>
      <c r="D75" s="203"/>
      <c r="E75" s="364"/>
      <c r="F75" s="204"/>
    </row>
    <row r="76" spans="1:6" ht="15">
      <c r="A76" s="359" t="s">
        <v>419</v>
      </c>
      <c r="B76" s="358"/>
      <c r="C76" s="126">
        <v>66</v>
      </c>
      <c r="D76" s="203"/>
      <c r="E76" s="364"/>
      <c r="F76" s="204"/>
    </row>
    <row r="77" spans="1:6" ht="15">
      <c r="A77" s="359" t="s">
        <v>420</v>
      </c>
      <c r="B77" s="358"/>
      <c r="C77" s="126">
        <v>67</v>
      </c>
      <c r="D77" s="203"/>
      <c r="E77" s="364"/>
      <c r="F77" s="204"/>
    </row>
    <row r="78" spans="1:6" ht="15">
      <c r="A78" s="359" t="s">
        <v>421</v>
      </c>
      <c r="B78" s="358"/>
      <c r="C78" s="126">
        <v>68</v>
      </c>
      <c r="D78" s="203"/>
      <c r="E78" s="364"/>
      <c r="F78" s="204"/>
    </row>
    <row r="79" spans="1:6" ht="15">
      <c r="A79" s="359" t="s">
        <v>422</v>
      </c>
      <c r="B79" s="358"/>
      <c r="C79" s="126">
        <v>69</v>
      </c>
      <c r="D79" s="203"/>
      <c r="E79" s="364"/>
      <c r="F79" s="204"/>
    </row>
    <row r="80" spans="1:6" ht="15">
      <c r="A80" s="359" t="s">
        <v>423</v>
      </c>
      <c r="B80" s="358"/>
      <c r="C80" s="126">
        <v>70</v>
      </c>
      <c r="D80" s="203"/>
      <c r="E80" s="364"/>
      <c r="F80" s="204"/>
    </row>
    <row r="81" spans="1:6" ht="15">
      <c r="A81" s="359" t="s">
        <v>424</v>
      </c>
      <c r="B81" s="358"/>
      <c r="C81" s="126">
        <v>71</v>
      </c>
      <c r="D81" s="203"/>
      <c r="E81" s="364"/>
      <c r="F81" s="204"/>
    </row>
    <row r="82" spans="1:6" ht="15">
      <c r="A82" s="359" t="s">
        <v>425</v>
      </c>
      <c r="B82" s="358"/>
      <c r="C82" s="126">
        <v>72</v>
      </c>
      <c r="D82" s="203"/>
      <c r="E82" s="364"/>
      <c r="F82" s="204"/>
    </row>
    <row r="83" spans="1:6" ht="15">
      <c r="A83" s="359" t="s">
        <v>426</v>
      </c>
      <c r="B83" s="358"/>
      <c r="C83" s="126">
        <v>73</v>
      </c>
      <c r="D83" s="203"/>
      <c r="E83" s="364"/>
      <c r="F83" s="204"/>
    </row>
    <row r="84" spans="1:6" ht="15">
      <c r="A84" s="359" t="s">
        <v>427</v>
      </c>
      <c r="B84" s="358"/>
      <c r="C84" s="126">
        <v>74</v>
      </c>
      <c r="D84" s="203"/>
      <c r="E84" s="364"/>
      <c r="F84" s="204"/>
    </row>
    <row r="85" spans="1:6" ht="15">
      <c r="A85" s="359" t="s">
        <v>428</v>
      </c>
      <c r="B85" s="358"/>
      <c r="C85" s="126">
        <v>75</v>
      </c>
      <c r="D85" s="203"/>
      <c r="E85" s="364"/>
      <c r="F85" s="204"/>
    </row>
    <row r="86" spans="1:6" ht="15">
      <c r="A86" s="359" t="s">
        <v>429</v>
      </c>
      <c r="B86" s="358"/>
      <c r="C86" s="126">
        <v>76</v>
      </c>
      <c r="D86" s="203"/>
      <c r="E86" s="364"/>
      <c r="F86" s="204"/>
    </row>
    <row r="87" spans="1:6" ht="15">
      <c r="A87" s="359" t="s">
        <v>430</v>
      </c>
      <c r="B87" s="358"/>
      <c r="C87" s="126">
        <v>77</v>
      </c>
      <c r="D87" s="203"/>
      <c r="E87" s="364"/>
      <c r="F87" s="204"/>
    </row>
    <row r="88" spans="1:6" ht="15">
      <c r="A88" s="359" t="s">
        <v>431</v>
      </c>
      <c r="B88" s="358"/>
      <c r="C88" s="126">
        <v>78</v>
      </c>
      <c r="D88" s="203"/>
      <c r="E88" s="364"/>
      <c r="F88" s="204"/>
    </row>
    <row r="89" spans="1:6" ht="15">
      <c r="A89" s="359" t="s">
        <v>432</v>
      </c>
      <c r="B89" s="358"/>
      <c r="C89" s="126">
        <v>79</v>
      </c>
      <c r="D89" s="203"/>
      <c r="E89" s="364"/>
      <c r="F89" s="204"/>
    </row>
    <row r="90" spans="1:6" ht="15">
      <c r="A90" s="359" t="s">
        <v>433</v>
      </c>
      <c r="B90" s="358"/>
      <c r="C90" s="126">
        <v>80</v>
      </c>
      <c r="D90" s="203"/>
      <c r="E90" s="364"/>
      <c r="F90" s="204"/>
    </row>
    <row r="91" spans="1:6" ht="15">
      <c r="A91" s="359" t="s">
        <v>434</v>
      </c>
      <c r="B91" s="358"/>
      <c r="C91" s="126">
        <v>81</v>
      </c>
      <c r="D91" s="203"/>
      <c r="E91" s="364"/>
      <c r="F91" s="204"/>
    </row>
    <row r="92" spans="1:6" ht="15">
      <c r="A92" s="359" t="s">
        <v>435</v>
      </c>
      <c r="B92" s="358"/>
      <c r="C92" s="126">
        <v>82</v>
      </c>
      <c r="D92" s="203"/>
      <c r="E92" s="364"/>
      <c r="F92" s="204"/>
    </row>
    <row r="93" spans="1:6" ht="15">
      <c r="A93" s="359" t="s">
        <v>436</v>
      </c>
      <c r="B93" s="358"/>
      <c r="C93" s="126">
        <v>83</v>
      </c>
      <c r="D93" s="203"/>
      <c r="E93" s="364"/>
      <c r="F93" s="204"/>
    </row>
    <row r="94" spans="1:6" ht="15">
      <c r="A94" s="359" t="s">
        <v>437</v>
      </c>
      <c r="B94" s="358"/>
      <c r="C94" s="126">
        <v>84</v>
      </c>
      <c r="D94" s="203"/>
      <c r="E94" s="364"/>
      <c r="F94" s="204"/>
    </row>
    <row r="95" spans="1:6" ht="15">
      <c r="A95" s="359" t="s">
        <v>438</v>
      </c>
      <c r="B95" s="358"/>
      <c r="C95" s="126">
        <v>85</v>
      </c>
      <c r="D95" s="203"/>
      <c r="E95" s="364"/>
      <c r="F95" s="204"/>
    </row>
    <row r="96" spans="1:6" ht="15">
      <c r="A96" s="359" t="s">
        <v>439</v>
      </c>
      <c r="B96" s="358"/>
      <c r="C96" s="126">
        <v>86</v>
      </c>
      <c r="D96" s="203"/>
      <c r="E96" s="364"/>
      <c r="F96" s="204"/>
    </row>
    <row r="97" spans="1:6" ht="15">
      <c r="A97" s="359" t="s">
        <v>440</v>
      </c>
      <c r="B97" s="358"/>
      <c r="C97" s="126">
        <v>87</v>
      </c>
      <c r="D97" s="203"/>
      <c r="E97" s="364"/>
      <c r="F97" s="204"/>
    </row>
    <row r="98" spans="1:6" ht="15">
      <c r="A98" s="359" t="s">
        <v>441</v>
      </c>
      <c r="B98" s="358"/>
      <c r="C98" s="126">
        <v>88</v>
      </c>
      <c r="D98" s="203"/>
      <c r="E98" s="364"/>
      <c r="F98" s="204"/>
    </row>
    <row r="99" spans="1:6" ht="15">
      <c r="A99" s="359" t="s">
        <v>442</v>
      </c>
      <c r="B99" s="358"/>
      <c r="C99" s="126">
        <v>89</v>
      </c>
      <c r="D99" s="203"/>
      <c r="E99" s="364"/>
      <c r="F99" s="204"/>
    </row>
    <row r="100" spans="1:6" ht="15">
      <c r="A100" s="359" t="s">
        <v>443</v>
      </c>
      <c r="B100" s="358"/>
      <c r="C100" s="126">
        <v>90</v>
      </c>
      <c r="D100" s="203"/>
      <c r="E100" s="364"/>
      <c r="F100" s="204"/>
    </row>
    <row r="101" spans="1:6" ht="15">
      <c r="A101" s="359" t="s">
        <v>444</v>
      </c>
      <c r="B101" s="358"/>
      <c r="C101" s="126">
        <v>91</v>
      </c>
      <c r="D101" s="203"/>
      <c r="E101" s="364"/>
      <c r="F101" s="204"/>
    </row>
    <row r="102" spans="1:6" ht="15">
      <c r="A102" s="359" t="s">
        <v>445</v>
      </c>
      <c r="B102" s="358"/>
      <c r="C102" s="126">
        <v>92</v>
      </c>
      <c r="D102" s="203"/>
      <c r="E102" s="364"/>
      <c r="F102" s="204"/>
    </row>
    <row r="103" spans="1:6" ht="15">
      <c r="A103" s="359" t="s">
        <v>446</v>
      </c>
      <c r="B103" s="358"/>
      <c r="C103" s="126">
        <v>93</v>
      </c>
      <c r="D103" s="203"/>
      <c r="E103" s="364"/>
      <c r="F103" s="204"/>
    </row>
    <row r="104" spans="1:6" ht="15">
      <c r="A104" s="359" t="s">
        <v>447</v>
      </c>
      <c r="B104" s="358"/>
      <c r="C104" s="126">
        <v>94</v>
      </c>
      <c r="D104" s="203"/>
      <c r="E104" s="364"/>
      <c r="F104" s="204"/>
    </row>
    <row r="105" spans="1:6" ht="15">
      <c r="A105" s="359" t="s">
        <v>448</v>
      </c>
      <c r="B105" s="358"/>
      <c r="C105" s="126">
        <v>95</v>
      </c>
      <c r="D105" s="203"/>
      <c r="E105" s="364"/>
      <c r="F105" s="204"/>
    </row>
    <row r="106" spans="1:6" ht="15">
      <c r="A106" s="359" t="s">
        <v>449</v>
      </c>
      <c r="B106" s="358"/>
      <c r="C106" s="126">
        <v>96</v>
      </c>
      <c r="D106" s="203"/>
      <c r="E106" s="364"/>
      <c r="F106" s="204"/>
    </row>
    <row r="107" spans="1:6" ht="15">
      <c r="A107" s="359" t="s">
        <v>450</v>
      </c>
      <c r="B107" s="358"/>
      <c r="C107" s="126">
        <v>97</v>
      </c>
      <c r="D107" s="203"/>
      <c r="E107" s="364"/>
      <c r="F107" s="204"/>
    </row>
    <row r="108" spans="1:6" ht="15">
      <c r="A108" s="359" t="s">
        <v>451</v>
      </c>
      <c r="B108" s="358"/>
      <c r="C108" s="126">
        <v>98</v>
      </c>
      <c r="D108" s="203"/>
      <c r="E108" s="364"/>
      <c r="F108" s="204"/>
    </row>
    <row r="109" spans="1:6" ht="15">
      <c r="A109" s="359" t="s">
        <v>452</v>
      </c>
      <c r="B109" s="358"/>
      <c r="C109" s="126">
        <v>99</v>
      </c>
      <c r="D109" s="203"/>
      <c r="E109" s="364"/>
      <c r="F109" s="204"/>
    </row>
    <row r="110" spans="1:6" ht="15">
      <c r="A110" s="359" t="s">
        <v>453</v>
      </c>
      <c r="B110" s="358"/>
      <c r="C110" s="126">
        <v>100</v>
      </c>
      <c r="D110" s="203"/>
      <c r="E110" s="364"/>
      <c r="F110" s="204"/>
    </row>
    <row r="111" spans="1:6" ht="15">
      <c r="A111" s="359" t="s">
        <v>454</v>
      </c>
      <c r="B111" s="358"/>
      <c r="C111" s="126">
        <v>101</v>
      </c>
      <c r="D111" s="203"/>
      <c r="E111" s="364"/>
      <c r="F111" s="204"/>
    </row>
    <row r="112" spans="1:6" ht="15">
      <c r="A112" s="359" t="s">
        <v>455</v>
      </c>
      <c r="B112" s="358"/>
      <c r="C112" s="126">
        <v>102</v>
      </c>
      <c r="D112" s="203"/>
      <c r="E112" s="364"/>
      <c r="F112" s="204"/>
    </row>
    <row r="113" spans="1:6" ht="15">
      <c r="A113" s="359" t="s">
        <v>456</v>
      </c>
      <c r="B113" s="358"/>
      <c r="C113" s="126">
        <v>103</v>
      </c>
      <c r="D113" s="203"/>
      <c r="E113" s="364"/>
      <c r="F113" s="204"/>
    </row>
    <row r="114" spans="1:6" ht="15">
      <c r="A114" s="359" t="s">
        <v>457</v>
      </c>
      <c r="B114" s="358"/>
      <c r="C114" s="126">
        <v>104</v>
      </c>
      <c r="D114" s="203"/>
      <c r="E114" s="364"/>
      <c r="F114" s="204"/>
    </row>
    <row r="115" spans="1:6" ht="15">
      <c r="A115" s="359" t="s">
        <v>458</v>
      </c>
      <c r="B115" s="358"/>
      <c r="C115" s="126">
        <v>105</v>
      </c>
      <c r="D115" s="203"/>
      <c r="E115" s="364"/>
      <c r="F115" s="204"/>
    </row>
    <row r="116" spans="1:6" ht="15">
      <c r="A116" s="359" t="s">
        <v>459</v>
      </c>
      <c r="B116" s="358"/>
      <c r="C116" s="126">
        <v>106</v>
      </c>
      <c r="D116" s="203"/>
      <c r="E116" s="364"/>
      <c r="F116" s="204"/>
    </row>
    <row r="117" spans="1:6" ht="15">
      <c r="A117" s="359" t="s">
        <v>460</v>
      </c>
      <c r="B117" s="358"/>
      <c r="C117" s="126">
        <v>107</v>
      </c>
      <c r="D117" s="203"/>
      <c r="E117" s="364"/>
      <c r="F117" s="204"/>
    </row>
    <row r="118" spans="1:6" ht="15">
      <c r="A118" s="359" t="s">
        <v>461</v>
      </c>
      <c r="B118" s="358"/>
      <c r="C118" s="126">
        <v>108</v>
      </c>
      <c r="D118" s="203"/>
      <c r="E118" s="364"/>
      <c r="F118" s="204"/>
    </row>
    <row r="119" spans="1:6" ht="15">
      <c r="A119" s="359" t="s">
        <v>462</v>
      </c>
      <c r="B119" s="358"/>
      <c r="C119" s="126">
        <v>109</v>
      </c>
      <c r="D119" s="203"/>
      <c r="E119" s="364"/>
      <c r="F119" s="204"/>
    </row>
    <row r="120" spans="1:6" ht="15">
      <c r="A120" s="359" t="s">
        <v>463</v>
      </c>
      <c r="B120" s="358"/>
      <c r="C120" s="126">
        <v>110</v>
      </c>
      <c r="D120" s="203"/>
      <c r="E120" s="364"/>
      <c r="F120" s="204"/>
    </row>
    <row r="121" spans="1:6" ht="15">
      <c r="A121" s="359" t="s">
        <v>464</v>
      </c>
      <c r="B121" s="358"/>
      <c r="C121" s="126">
        <v>111</v>
      </c>
      <c r="D121" s="203"/>
      <c r="E121" s="364"/>
      <c r="F121" s="204"/>
    </row>
    <row r="122" spans="1:6" ht="15">
      <c r="A122" s="359" t="s">
        <v>465</v>
      </c>
      <c r="B122" s="358"/>
      <c r="C122" s="126">
        <v>112</v>
      </c>
      <c r="D122" s="203"/>
      <c r="E122" s="364"/>
      <c r="F122" s="204"/>
    </row>
    <row r="123" spans="1:6" ht="15">
      <c r="A123" s="359" t="s">
        <v>466</v>
      </c>
      <c r="B123" s="358"/>
      <c r="C123" s="126">
        <v>113</v>
      </c>
      <c r="D123" s="203"/>
      <c r="E123" s="364"/>
      <c r="F123" s="204"/>
    </row>
    <row r="124" spans="1:6" ht="15">
      <c r="A124" s="359" t="s">
        <v>467</v>
      </c>
      <c r="B124" s="358"/>
      <c r="C124" s="126">
        <v>114</v>
      </c>
      <c r="D124" s="203"/>
      <c r="E124" s="364"/>
      <c r="F124" s="204"/>
    </row>
    <row r="125" spans="1:6" ht="15">
      <c r="A125" s="359" t="s">
        <v>468</v>
      </c>
      <c r="B125" s="358"/>
      <c r="C125" s="126">
        <v>115</v>
      </c>
      <c r="D125" s="203"/>
      <c r="E125" s="364"/>
      <c r="F125" s="204"/>
    </row>
    <row r="126" spans="1:6" ht="15">
      <c r="A126" s="359" t="s">
        <v>469</v>
      </c>
      <c r="B126" s="358"/>
      <c r="C126" s="126">
        <v>116</v>
      </c>
      <c r="D126" s="203"/>
      <c r="E126" s="364"/>
      <c r="F126" s="204"/>
    </row>
    <row r="127" spans="1:6" ht="15">
      <c r="A127" s="359" t="s">
        <v>470</v>
      </c>
      <c r="B127" s="358"/>
      <c r="C127" s="126">
        <v>117</v>
      </c>
      <c r="D127" s="203"/>
      <c r="E127" s="364"/>
      <c r="F127" s="204"/>
    </row>
    <row r="128" spans="1:6" ht="15">
      <c r="A128" s="359" t="s">
        <v>471</v>
      </c>
      <c r="B128" s="358"/>
      <c r="C128" s="126">
        <v>118</v>
      </c>
      <c r="D128" s="203"/>
      <c r="E128" s="364"/>
      <c r="F128" s="204"/>
    </row>
    <row r="129" spans="1:6" ht="15">
      <c r="A129" s="359" t="s">
        <v>472</v>
      </c>
      <c r="B129" s="358"/>
      <c r="C129" s="126">
        <v>119</v>
      </c>
      <c r="D129" s="203"/>
      <c r="E129" s="364"/>
      <c r="F129" s="204"/>
    </row>
    <row r="130" spans="1:6" ht="15">
      <c r="A130" s="359" t="s">
        <v>473</v>
      </c>
      <c r="B130" s="358"/>
      <c r="C130" s="126">
        <v>120</v>
      </c>
      <c r="D130" s="203"/>
      <c r="E130" s="364"/>
      <c r="F130" s="204"/>
    </row>
    <row r="131" spans="1:6" ht="15">
      <c r="A131" s="359" t="s">
        <v>474</v>
      </c>
      <c r="B131" s="358"/>
      <c r="C131" s="126">
        <v>121</v>
      </c>
      <c r="D131" s="203"/>
      <c r="E131" s="364"/>
      <c r="F131" s="204"/>
    </row>
    <row r="132" spans="1:6" ht="15">
      <c r="A132" s="359" t="s">
        <v>475</v>
      </c>
      <c r="B132" s="358"/>
      <c r="C132" s="126">
        <v>122</v>
      </c>
      <c r="D132" s="203"/>
      <c r="E132" s="364"/>
      <c r="F132" s="204"/>
    </row>
    <row r="133" spans="1:6" ht="15">
      <c r="A133" s="359" t="s">
        <v>476</v>
      </c>
      <c r="B133" s="358"/>
      <c r="C133" s="126">
        <v>123</v>
      </c>
      <c r="D133" s="203"/>
      <c r="E133" s="364"/>
      <c r="F133" s="204"/>
    </row>
    <row r="134" spans="1:6" ht="15">
      <c r="A134" s="359" t="s">
        <v>477</v>
      </c>
      <c r="B134" s="358"/>
      <c r="C134" s="126">
        <v>124</v>
      </c>
      <c r="D134" s="203"/>
      <c r="E134" s="364"/>
      <c r="F134" s="204"/>
    </row>
    <row r="135" spans="1:6" ht="15">
      <c r="A135" s="359" t="s">
        <v>478</v>
      </c>
      <c r="B135" s="358"/>
      <c r="C135" s="126">
        <v>125</v>
      </c>
      <c r="D135" s="203"/>
      <c r="E135" s="364"/>
      <c r="F135" s="204"/>
    </row>
    <row r="136" spans="1:6" ht="15">
      <c r="A136" s="359" t="s">
        <v>479</v>
      </c>
      <c r="B136" s="358"/>
      <c r="C136" s="126">
        <v>126</v>
      </c>
      <c r="D136" s="203"/>
      <c r="E136" s="364"/>
      <c r="F136" s="204"/>
    </row>
    <row r="137" spans="1:6" ht="15">
      <c r="A137" s="359" t="s">
        <v>480</v>
      </c>
      <c r="B137" s="358"/>
      <c r="C137" s="126">
        <v>127</v>
      </c>
      <c r="D137" s="203"/>
      <c r="E137" s="364"/>
      <c r="F137" s="204"/>
    </row>
    <row r="138" spans="1:6" ht="15">
      <c r="A138" s="359" t="s">
        <v>481</v>
      </c>
      <c r="B138" s="358"/>
      <c r="C138" s="126">
        <v>128</v>
      </c>
      <c r="D138" s="203"/>
      <c r="E138" s="364"/>
      <c r="F138" s="204"/>
    </row>
    <row r="139" spans="1:6" ht="15">
      <c r="A139" s="359" t="s">
        <v>482</v>
      </c>
      <c r="B139" s="358"/>
      <c r="C139" s="126">
        <v>129</v>
      </c>
      <c r="D139" s="203"/>
      <c r="E139" s="364"/>
      <c r="F139" s="204"/>
    </row>
    <row r="140" spans="1:6" ht="15">
      <c r="A140" s="359" t="s">
        <v>483</v>
      </c>
      <c r="B140" s="358"/>
      <c r="C140" s="126">
        <v>130</v>
      </c>
      <c r="D140" s="203"/>
      <c r="E140" s="364"/>
      <c r="F140" s="204"/>
    </row>
    <row r="141" spans="1:6" ht="15">
      <c r="A141" s="359" t="s">
        <v>484</v>
      </c>
      <c r="B141" s="358"/>
      <c r="C141" s="126">
        <v>131</v>
      </c>
      <c r="D141" s="203"/>
      <c r="E141" s="364"/>
      <c r="F141" s="204"/>
    </row>
    <row r="142" spans="1:6" ht="15">
      <c r="A142" s="359" t="s">
        <v>485</v>
      </c>
      <c r="B142" s="358"/>
      <c r="C142" s="126">
        <v>132</v>
      </c>
      <c r="D142" s="203"/>
      <c r="E142" s="364"/>
      <c r="F142" s="204"/>
    </row>
    <row r="143" spans="1:6" ht="15">
      <c r="A143" s="359" t="s">
        <v>486</v>
      </c>
      <c r="B143" s="358"/>
      <c r="C143" s="126">
        <v>133</v>
      </c>
      <c r="D143" s="203"/>
      <c r="E143" s="364"/>
      <c r="F143" s="204"/>
    </row>
    <row r="144" spans="1:6" ht="15">
      <c r="A144" s="359" t="s">
        <v>487</v>
      </c>
      <c r="B144" s="358"/>
      <c r="C144" s="126">
        <v>134</v>
      </c>
      <c r="D144" s="203"/>
      <c r="E144" s="364"/>
      <c r="F144" s="204"/>
    </row>
    <row r="145" spans="1:6" ht="15">
      <c r="A145" s="359" t="s">
        <v>488</v>
      </c>
      <c r="B145" s="358"/>
      <c r="C145" s="126">
        <v>135</v>
      </c>
      <c r="D145" s="203"/>
      <c r="E145" s="364"/>
      <c r="F145" s="204"/>
    </row>
    <row r="146" spans="1:6" ht="15">
      <c r="A146" s="359" t="s">
        <v>489</v>
      </c>
      <c r="B146" s="358"/>
      <c r="C146" s="126">
        <v>136</v>
      </c>
      <c r="D146" s="203"/>
      <c r="E146" s="364"/>
      <c r="F146" s="204"/>
    </row>
    <row r="147" spans="1:6" ht="15">
      <c r="A147" s="359" t="s">
        <v>490</v>
      </c>
      <c r="B147" s="358"/>
      <c r="C147" s="126">
        <v>137</v>
      </c>
      <c r="D147" s="203"/>
      <c r="E147" s="364"/>
      <c r="F147" s="204"/>
    </row>
    <row r="148" spans="1:6" ht="15">
      <c r="A148" s="359" t="s">
        <v>491</v>
      </c>
      <c r="B148" s="358"/>
      <c r="C148" s="126">
        <v>138</v>
      </c>
      <c r="D148" s="203"/>
      <c r="E148" s="364"/>
      <c r="F148" s="204"/>
    </row>
    <row r="149" spans="1:6" ht="15">
      <c r="A149" s="359" t="s">
        <v>492</v>
      </c>
      <c r="B149" s="358"/>
      <c r="C149" s="126">
        <v>139</v>
      </c>
      <c r="D149" s="203"/>
      <c r="E149" s="364"/>
      <c r="F149" s="204"/>
    </row>
    <row r="150" spans="1:6" ht="15">
      <c r="A150" s="359" t="s">
        <v>493</v>
      </c>
      <c r="B150" s="358"/>
      <c r="C150" s="126">
        <v>140</v>
      </c>
      <c r="D150" s="203"/>
      <c r="E150" s="364"/>
      <c r="F150" s="204"/>
    </row>
    <row r="151" spans="1:6" ht="15">
      <c r="A151" s="359" t="s">
        <v>494</v>
      </c>
      <c r="B151" s="358"/>
      <c r="C151" s="126">
        <v>141</v>
      </c>
      <c r="D151" s="203"/>
      <c r="E151" s="364"/>
      <c r="F151" s="204"/>
    </row>
    <row r="152" spans="1:6" ht="15">
      <c r="A152" s="359" t="s">
        <v>495</v>
      </c>
      <c r="B152" s="358"/>
      <c r="C152" s="126">
        <v>142</v>
      </c>
      <c r="D152" s="203"/>
      <c r="E152" s="364"/>
      <c r="F152" s="204"/>
    </row>
    <row r="153" spans="1:6" ht="15">
      <c r="A153" s="359" t="s">
        <v>496</v>
      </c>
      <c r="B153" s="358"/>
      <c r="C153" s="126">
        <v>143</v>
      </c>
      <c r="D153" s="203"/>
      <c r="E153" s="364"/>
      <c r="F153" s="204"/>
    </row>
    <row r="154" spans="1:6" ht="15">
      <c r="A154" s="359" t="s">
        <v>497</v>
      </c>
      <c r="B154" s="358"/>
      <c r="C154" s="126">
        <v>144</v>
      </c>
      <c r="D154" s="203"/>
      <c r="E154" s="364"/>
      <c r="F154" s="204"/>
    </row>
    <row r="155" spans="1:6" ht="15">
      <c r="A155" s="359" t="s">
        <v>498</v>
      </c>
      <c r="B155" s="358"/>
      <c r="C155" s="126">
        <v>145</v>
      </c>
      <c r="D155" s="203"/>
      <c r="E155" s="364"/>
      <c r="F155" s="204"/>
    </row>
    <row r="156" spans="1:6" ht="15">
      <c r="A156" s="359" t="s">
        <v>499</v>
      </c>
      <c r="B156" s="358"/>
      <c r="C156" s="126">
        <v>146</v>
      </c>
      <c r="D156" s="203"/>
      <c r="E156" s="364"/>
      <c r="F156" s="204"/>
    </row>
    <row r="157" spans="1:6" ht="15">
      <c r="A157" s="359" t="s">
        <v>500</v>
      </c>
      <c r="B157" s="358"/>
      <c r="C157" s="126">
        <v>147</v>
      </c>
      <c r="D157" s="203"/>
      <c r="E157" s="364"/>
      <c r="F157" s="204"/>
    </row>
    <row r="158" spans="1:6" ht="15">
      <c r="A158" s="359" t="s">
        <v>501</v>
      </c>
      <c r="B158" s="358"/>
      <c r="C158" s="126">
        <v>148</v>
      </c>
      <c r="D158" s="203"/>
      <c r="E158" s="364"/>
      <c r="F158" s="204"/>
    </row>
    <row r="159" spans="1:6" ht="15">
      <c r="A159" s="359" t="s">
        <v>502</v>
      </c>
      <c r="B159" s="358"/>
      <c r="C159" s="126">
        <v>149</v>
      </c>
      <c r="D159" s="203"/>
      <c r="E159" s="364"/>
      <c r="F159" s="204"/>
    </row>
    <row r="160" spans="1:6" ht="15">
      <c r="A160" s="359" t="s">
        <v>503</v>
      </c>
      <c r="B160" s="358"/>
      <c r="C160" s="126">
        <v>150</v>
      </c>
      <c r="D160" s="203"/>
      <c r="E160" s="364"/>
      <c r="F160" s="204"/>
    </row>
    <row r="161" spans="1:6" ht="15">
      <c r="A161" s="359" t="s">
        <v>504</v>
      </c>
      <c r="B161" s="358"/>
      <c r="C161" s="126">
        <v>151</v>
      </c>
      <c r="D161" s="203"/>
      <c r="E161" s="364"/>
      <c r="F161" s="204"/>
    </row>
    <row r="162" spans="1:6" ht="15">
      <c r="A162" s="359" t="s">
        <v>505</v>
      </c>
      <c r="B162" s="358"/>
      <c r="C162" s="126">
        <v>152</v>
      </c>
      <c r="D162" s="203"/>
      <c r="E162" s="364"/>
      <c r="F162" s="204"/>
    </row>
    <row r="163" spans="1:6" ht="15">
      <c r="A163" s="359" t="s">
        <v>506</v>
      </c>
      <c r="B163" s="358"/>
      <c r="C163" s="126">
        <v>153</v>
      </c>
      <c r="D163" s="203"/>
      <c r="E163" s="364"/>
      <c r="F163" s="204"/>
    </row>
    <row r="164" spans="1:6" ht="15">
      <c r="A164" s="359" t="s">
        <v>507</v>
      </c>
      <c r="B164" s="358"/>
      <c r="C164" s="126">
        <v>154</v>
      </c>
      <c r="D164" s="203"/>
      <c r="E164" s="364"/>
      <c r="F164" s="204"/>
    </row>
    <row r="165" spans="1:6" ht="15">
      <c r="A165" s="359" t="s">
        <v>508</v>
      </c>
      <c r="B165" s="358"/>
      <c r="C165" s="126">
        <v>155</v>
      </c>
      <c r="D165" s="203"/>
      <c r="E165" s="364"/>
      <c r="F165" s="204"/>
    </row>
    <row r="166" spans="1:6" ht="15">
      <c r="A166" s="359" t="s">
        <v>509</v>
      </c>
      <c r="B166" s="358"/>
      <c r="C166" s="126">
        <v>156</v>
      </c>
      <c r="D166" s="203"/>
      <c r="E166" s="364"/>
      <c r="F166" s="204"/>
    </row>
    <row r="167" spans="1:6" ht="15">
      <c r="A167" s="359" t="s">
        <v>510</v>
      </c>
      <c r="B167" s="358"/>
      <c r="C167" s="126">
        <v>157</v>
      </c>
      <c r="D167" s="203"/>
      <c r="E167" s="364"/>
      <c r="F167" s="204"/>
    </row>
    <row r="168" spans="1:6" ht="15">
      <c r="A168" s="359" t="s">
        <v>511</v>
      </c>
      <c r="B168" s="358"/>
      <c r="C168" s="126">
        <v>158</v>
      </c>
      <c r="D168" s="203"/>
      <c r="E168" s="364"/>
      <c r="F168" s="204"/>
    </row>
    <row r="169" spans="1:6" ht="15">
      <c r="A169" s="359" t="s">
        <v>512</v>
      </c>
      <c r="B169" s="358"/>
      <c r="C169" s="126">
        <v>159</v>
      </c>
      <c r="D169" s="203"/>
      <c r="E169" s="364"/>
      <c r="F169" s="204"/>
    </row>
    <row r="170" spans="1:6" ht="15">
      <c r="A170" s="359" t="s">
        <v>513</v>
      </c>
      <c r="B170" s="358"/>
      <c r="C170" s="126">
        <v>160</v>
      </c>
      <c r="D170" s="203"/>
      <c r="E170" s="364"/>
      <c r="F170" s="204"/>
    </row>
    <row r="171" spans="1:6" ht="15">
      <c r="A171" s="359" t="s">
        <v>514</v>
      </c>
      <c r="B171" s="358"/>
      <c r="C171" s="126">
        <v>161</v>
      </c>
      <c r="D171" s="203"/>
      <c r="E171" s="364"/>
      <c r="F171" s="204"/>
    </row>
    <row r="172" spans="1:6" ht="15">
      <c r="A172" s="359" t="s">
        <v>515</v>
      </c>
      <c r="B172" s="358"/>
      <c r="C172" s="126">
        <v>162</v>
      </c>
      <c r="D172" s="203"/>
      <c r="E172" s="364"/>
      <c r="F172" s="204"/>
    </row>
    <row r="173" spans="1:6" ht="15">
      <c r="A173" s="359" t="s">
        <v>516</v>
      </c>
      <c r="B173" s="358"/>
      <c r="C173" s="126">
        <v>163</v>
      </c>
      <c r="D173" s="203"/>
      <c r="E173" s="364"/>
      <c r="F173" s="204"/>
    </row>
    <row r="174" spans="1:6" ht="15">
      <c r="A174" s="359" t="s">
        <v>517</v>
      </c>
      <c r="B174" s="358"/>
      <c r="C174" s="126">
        <v>164</v>
      </c>
      <c r="D174" s="203"/>
      <c r="E174" s="364"/>
      <c r="F174" s="204"/>
    </row>
    <row r="175" spans="1:6" ht="15">
      <c r="A175" s="359" t="s">
        <v>518</v>
      </c>
      <c r="B175" s="358"/>
      <c r="C175" s="126">
        <v>165</v>
      </c>
      <c r="D175" s="203"/>
      <c r="E175" s="364"/>
      <c r="F175" s="204"/>
    </row>
    <row r="176" spans="1:6" ht="15">
      <c r="A176" s="359" t="s">
        <v>519</v>
      </c>
      <c r="B176" s="358"/>
      <c r="C176" s="126">
        <v>166</v>
      </c>
      <c r="D176" s="203"/>
      <c r="E176" s="364"/>
      <c r="F176" s="204"/>
    </row>
    <row r="177" spans="1:6" ht="15">
      <c r="A177" s="359" t="s">
        <v>520</v>
      </c>
      <c r="B177" s="358"/>
      <c r="C177" s="126">
        <v>167</v>
      </c>
      <c r="D177" s="203"/>
      <c r="E177" s="364"/>
      <c r="F177" s="204"/>
    </row>
    <row r="178" spans="1:6" ht="15">
      <c r="A178" s="359" t="s">
        <v>521</v>
      </c>
      <c r="B178" s="358"/>
      <c r="C178" s="126">
        <v>168</v>
      </c>
      <c r="D178" s="203"/>
      <c r="E178" s="364"/>
      <c r="F178" s="204"/>
    </row>
    <row r="179" spans="1:6" ht="15">
      <c r="A179" s="359" t="s">
        <v>522</v>
      </c>
      <c r="B179" s="358"/>
      <c r="C179" s="126">
        <v>169</v>
      </c>
      <c r="D179" s="203"/>
      <c r="E179" s="364"/>
      <c r="F179" s="204"/>
    </row>
    <row r="180" spans="1:6" ht="15">
      <c r="A180" s="359" t="s">
        <v>523</v>
      </c>
      <c r="B180" s="358"/>
      <c r="C180" s="126">
        <v>170</v>
      </c>
      <c r="D180" s="203"/>
      <c r="E180" s="364"/>
      <c r="F180" s="204"/>
    </row>
    <row r="181" spans="1:6" ht="15">
      <c r="A181" s="359" t="s">
        <v>524</v>
      </c>
      <c r="B181" s="358"/>
      <c r="C181" s="126">
        <v>171</v>
      </c>
      <c r="D181" s="203"/>
      <c r="E181" s="364"/>
      <c r="F181" s="204"/>
    </row>
    <row r="182" spans="1:6" ht="15">
      <c r="A182" s="359" t="s">
        <v>525</v>
      </c>
      <c r="B182" s="358"/>
      <c r="C182" s="126">
        <v>172</v>
      </c>
      <c r="D182" s="203"/>
      <c r="E182" s="364"/>
      <c r="F182" s="204"/>
    </row>
    <row r="183" spans="1:6" ht="15">
      <c r="A183" s="359" t="s">
        <v>526</v>
      </c>
      <c r="B183" s="358"/>
      <c r="C183" s="126">
        <v>173</v>
      </c>
      <c r="D183" s="203"/>
      <c r="E183" s="364"/>
      <c r="F183" s="204"/>
    </row>
    <row r="184" spans="1:6" ht="15">
      <c r="A184" s="359" t="s">
        <v>527</v>
      </c>
      <c r="B184" s="358"/>
      <c r="C184" s="126">
        <v>174</v>
      </c>
      <c r="D184" s="203"/>
      <c r="E184" s="364"/>
      <c r="F184" s="204"/>
    </row>
    <row r="185" spans="1:6" ht="15">
      <c r="A185" s="359" t="s">
        <v>528</v>
      </c>
      <c r="B185" s="358"/>
      <c r="C185" s="126">
        <v>175</v>
      </c>
      <c r="D185" s="203"/>
      <c r="E185" s="364"/>
      <c r="F185" s="204"/>
    </row>
    <row r="186" spans="1:6" ht="15">
      <c r="A186" s="359" t="s">
        <v>529</v>
      </c>
      <c r="B186" s="358"/>
      <c r="C186" s="126">
        <v>176</v>
      </c>
      <c r="D186" s="203"/>
      <c r="E186" s="364"/>
      <c r="F186" s="204"/>
    </row>
    <row r="187" spans="1:6" ht="15">
      <c r="A187" s="359" t="s">
        <v>530</v>
      </c>
      <c r="B187" s="358"/>
      <c r="C187" s="126">
        <v>177</v>
      </c>
      <c r="D187" s="203"/>
      <c r="E187" s="364"/>
      <c r="F187" s="204"/>
    </row>
    <row r="188" spans="1:6" ht="15">
      <c r="A188" s="359" t="s">
        <v>531</v>
      </c>
      <c r="B188" s="358"/>
      <c r="C188" s="126">
        <v>178</v>
      </c>
      <c r="D188" s="203"/>
      <c r="E188" s="364"/>
      <c r="F188" s="204"/>
    </row>
    <row r="189" spans="1:6" ht="15">
      <c r="A189" s="359" t="s">
        <v>532</v>
      </c>
      <c r="B189" s="358"/>
      <c r="C189" s="126">
        <v>179</v>
      </c>
      <c r="D189" s="203"/>
      <c r="E189" s="364"/>
      <c r="F189" s="204"/>
    </row>
    <row r="190" spans="1:6" ht="15">
      <c r="A190" s="359" t="s">
        <v>533</v>
      </c>
      <c r="B190" s="358"/>
      <c r="C190" s="126">
        <v>180</v>
      </c>
      <c r="D190" s="203"/>
      <c r="E190" s="364"/>
      <c r="F190" s="204"/>
    </row>
    <row r="191" spans="1:6" ht="15">
      <c r="A191" s="359" t="s">
        <v>534</v>
      </c>
      <c r="B191" s="358"/>
      <c r="C191" s="126">
        <v>181</v>
      </c>
      <c r="D191" s="203"/>
      <c r="E191" s="364"/>
      <c r="F191" s="204"/>
    </row>
    <row r="192" spans="1:6" ht="15">
      <c r="A192" s="359" t="s">
        <v>535</v>
      </c>
      <c r="B192" s="358"/>
      <c r="C192" s="126">
        <v>182</v>
      </c>
      <c r="D192" s="203"/>
      <c r="E192" s="364"/>
      <c r="F192" s="204"/>
    </row>
    <row r="193" spans="1:6" ht="15">
      <c r="A193" s="359" t="s">
        <v>536</v>
      </c>
      <c r="B193" s="358"/>
      <c r="C193" s="126">
        <v>183</v>
      </c>
      <c r="D193" s="203"/>
      <c r="E193" s="364"/>
      <c r="F193" s="204"/>
    </row>
    <row r="194" spans="1:6" ht="15">
      <c r="A194" s="359" t="s">
        <v>537</v>
      </c>
      <c r="B194" s="358"/>
      <c r="C194" s="126">
        <v>184</v>
      </c>
      <c r="D194" s="203"/>
      <c r="E194" s="364"/>
      <c r="F194" s="204"/>
    </row>
    <row r="195" spans="1:6" ht="15">
      <c r="A195" s="359" t="s">
        <v>538</v>
      </c>
      <c r="B195" s="358"/>
      <c r="C195" s="126">
        <v>185</v>
      </c>
      <c r="D195" s="203"/>
      <c r="E195" s="364"/>
      <c r="F195" s="204"/>
    </row>
    <row r="196" spans="1:6" ht="15">
      <c r="A196" s="359" t="s">
        <v>539</v>
      </c>
      <c r="B196" s="358"/>
      <c r="C196" s="126">
        <v>186</v>
      </c>
      <c r="D196" s="203"/>
      <c r="E196" s="364"/>
      <c r="F196" s="204"/>
    </row>
    <row r="197" spans="1:6" ht="15">
      <c r="A197" s="359" t="s">
        <v>540</v>
      </c>
      <c r="B197" s="358"/>
      <c r="C197" s="126">
        <v>187</v>
      </c>
      <c r="D197" s="203"/>
      <c r="E197" s="364"/>
      <c r="F197" s="204"/>
    </row>
    <row r="198" spans="1:6" ht="15">
      <c r="A198" s="359" t="s">
        <v>541</v>
      </c>
      <c r="B198" s="358"/>
      <c r="C198" s="126">
        <v>188</v>
      </c>
      <c r="D198" s="203"/>
      <c r="E198" s="364"/>
      <c r="F198" s="204"/>
    </row>
    <row r="199" spans="1:6" ht="15">
      <c r="A199" s="359" t="s">
        <v>542</v>
      </c>
      <c r="B199" s="358"/>
      <c r="C199" s="126">
        <v>189</v>
      </c>
      <c r="D199" s="203"/>
      <c r="E199" s="364"/>
      <c r="F199" s="204"/>
    </row>
    <row r="200" spans="1:6" ht="15">
      <c r="A200" s="359" t="s">
        <v>543</v>
      </c>
      <c r="B200" s="358"/>
      <c r="C200" s="126">
        <v>190</v>
      </c>
      <c r="D200" s="203"/>
      <c r="E200" s="364"/>
      <c r="F200" s="204"/>
    </row>
    <row r="201" spans="1:6" ht="15">
      <c r="A201" s="359" t="s">
        <v>544</v>
      </c>
      <c r="B201" s="358"/>
      <c r="C201" s="126">
        <v>191</v>
      </c>
      <c r="D201" s="203"/>
      <c r="E201" s="364"/>
      <c r="F201" s="204"/>
    </row>
    <row r="202" spans="1:6" ht="15">
      <c r="A202" s="359" t="s">
        <v>545</v>
      </c>
      <c r="B202" s="358"/>
      <c r="C202" s="126">
        <v>192</v>
      </c>
      <c r="D202" s="203"/>
      <c r="E202" s="364"/>
      <c r="F202" s="204"/>
    </row>
    <row r="203" spans="1:6" ht="15">
      <c r="A203" s="359" t="s">
        <v>546</v>
      </c>
      <c r="B203" s="358"/>
      <c r="C203" s="126">
        <v>193</v>
      </c>
      <c r="D203" s="203"/>
      <c r="E203" s="364"/>
      <c r="F203" s="204"/>
    </row>
    <row r="204" spans="1:6" ht="15">
      <c r="A204" s="359" t="s">
        <v>547</v>
      </c>
      <c r="B204" s="358"/>
      <c r="C204" s="126">
        <v>194</v>
      </c>
      <c r="D204" s="203"/>
      <c r="E204" s="364"/>
      <c r="F204" s="204"/>
    </row>
    <row r="205" spans="1:6" ht="15">
      <c r="A205" s="359" t="s">
        <v>548</v>
      </c>
      <c r="B205" s="358"/>
      <c r="C205" s="126">
        <v>195</v>
      </c>
      <c r="D205" s="203"/>
      <c r="E205" s="364"/>
      <c r="F205" s="204"/>
    </row>
    <row r="206" spans="1:6" ht="15">
      <c r="A206" s="359" t="s">
        <v>549</v>
      </c>
      <c r="B206" s="358"/>
      <c r="C206" s="126">
        <v>196</v>
      </c>
      <c r="D206" s="203"/>
      <c r="E206" s="364"/>
      <c r="F206" s="204"/>
    </row>
    <row r="207" spans="1:6" ht="15">
      <c r="A207" s="359" t="s">
        <v>550</v>
      </c>
      <c r="B207" s="358"/>
      <c r="C207" s="126">
        <v>197</v>
      </c>
      <c r="D207" s="203"/>
      <c r="E207" s="364"/>
      <c r="F207" s="204"/>
    </row>
    <row r="208" spans="1:6" ht="15">
      <c r="A208" s="359" t="s">
        <v>551</v>
      </c>
      <c r="B208" s="358"/>
      <c r="C208" s="126">
        <v>198</v>
      </c>
      <c r="D208" s="203"/>
      <c r="E208" s="364"/>
      <c r="F208" s="204"/>
    </row>
    <row r="209" spans="1:6" ht="15">
      <c r="A209" s="359" t="s">
        <v>552</v>
      </c>
      <c r="B209" s="358"/>
      <c r="C209" s="126">
        <v>199</v>
      </c>
      <c r="D209" s="203"/>
      <c r="E209" s="364"/>
      <c r="F209" s="204"/>
    </row>
    <row r="210" spans="1:6" ht="15">
      <c r="A210" s="359" t="s">
        <v>553</v>
      </c>
      <c r="B210" s="358"/>
      <c r="C210" s="126">
        <v>200</v>
      </c>
      <c r="D210" s="203"/>
      <c r="E210" s="364"/>
      <c r="F210" s="204"/>
    </row>
    <row r="211" spans="1:6" ht="15">
      <c r="A211" s="359" t="s">
        <v>554</v>
      </c>
      <c r="B211" s="358"/>
      <c r="C211" s="126">
        <v>201</v>
      </c>
      <c r="D211" s="203"/>
      <c r="E211" s="364"/>
      <c r="F211" s="204"/>
    </row>
    <row r="212" spans="1:6" ht="15">
      <c r="A212" s="359" t="s">
        <v>555</v>
      </c>
      <c r="B212" s="358"/>
      <c r="C212" s="126">
        <v>202</v>
      </c>
      <c r="D212" s="203"/>
      <c r="E212" s="364"/>
      <c r="F212" s="204"/>
    </row>
    <row r="213" spans="1:6" ht="15">
      <c r="A213" s="359" t="s">
        <v>556</v>
      </c>
      <c r="B213" s="358"/>
      <c r="C213" s="126">
        <v>203</v>
      </c>
      <c r="D213" s="203"/>
      <c r="E213" s="364"/>
      <c r="F213" s="204"/>
    </row>
    <row r="214" spans="1:6" ht="15">
      <c r="A214" s="359" t="s">
        <v>557</v>
      </c>
      <c r="B214" s="358"/>
      <c r="C214" s="126">
        <v>204</v>
      </c>
      <c r="D214" s="203"/>
      <c r="E214" s="364"/>
      <c r="F214" s="204"/>
    </row>
    <row r="215" spans="1:6" ht="15">
      <c r="A215" s="359" t="s">
        <v>558</v>
      </c>
      <c r="B215" s="358"/>
      <c r="C215" s="126">
        <v>205</v>
      </c>
      <c r="D215" s="203"/>
      <c r="E215" s="364"/>
      <c r="F215" s="204"/>
    </row>
    <row r="216" spans="1:6" ht="15">
      <c r="A216" s="359" t="s">
        <v>559</v>
      </c>
      <c r="B216" s="358"/>
      <c r="C216" s="126">
        <v>206</v>
      </c>
      <c r="D216" s="203"/>
      <c r="E216" s="364"/>
      <c r="F216" s="204"/>
    </row>
    <row r="217" spans="1:6" ht="15">
      <c r="A217" s="359" t="s">
        <v>560</v>
      </c>
      <c r="B217" s="358"/>
      <c r="C217" s="126">
        <v>207</v>
      </c>
      <c r="D217" s="203"/>
      <c r="E217" s="364"/>
      <c r="F217" s="204"/>
    </row>
    <row r="218" spans="1:6" ht="15">
      <c r="A218" s="359" t="s">
        <v>561</v>
      </c>
      <c r="B218" s="358"/>
      <c r="C218" s="126">
        <v>208</v>
      </c>
      <c r="D218" s="203"/>
      <c r="E218" s="364"/>
      <c r="F218" s="204"/>
    </row>
    <row r="219" spans="1:6" ht="15">
      <c r="A219" s="359" t="s">
        <v>562</v>
      </c>
      <c r="B219" s="358"/>
      <c r="C219" s="126">
        <v>209</v>
      </c>
      <c r="D219" s="203"/>
      <c r="E219" s="364"/>
      <c r="F219" s="204"/>
    </row>
    <row r="220" spans="1:6" ht="15">
      <c r="A220" s="359" t="s">
        <v>563</v>
      </c>
      <c r="B220" s="358"/>
      <c r="C220" s="126">
        <v>210</v>
      </c>
      <c r="D220" s="203"/>
      <c r="E220" s="364"/>
      <c r="F220" s="204"/>
    </row>
    <row r="221" spans="1:6" ht="15">
      <c r="A221" s="359" t="s">
        <v>564</v>
      </c>
      <c r="B221" s="358"/>
      <c r="C221" s="126">
        <v>211</v>
      </c>
      <c r="D221" s="203"/>
      <c r="E221" s="364"/>
      <c r="F221" s="204"/>
    </row>
    <row r="222" spans="1:6" ht="15">
      <c r="A222" s="359" t="s">
        <v>565</v>
      </c>
      <c r="B222" s="358"/>
      <c r="C222" s="126">
        <v>212</v>
      </c>
      <c r="D222" s="203"/>
      <c r="E222" s="364"/>
      <c r="F222" s="204"/>
    </row>
    <row r="223" spans="1:6" ht="15">
      <c r="A223" s="359" t="s">
        <v>566</v>
      </c>
      <c r="B223" s="358"/>
      <c r="C223" s="126">
        <v>213</v>
      </c>
      <c r="D223" s="203"/>
      <c r="E223" s="364"/>
      <c r="F223" s="204"/>
    </row>
    <row r="224" spans="1:6" ht="15">
      <c r="A224" s="359" t="s">
        <v>567</v>
      </c>
      <c r="B224" s="358"/>
      <c r="C224" s="126">
        <v>214</v>
      </c>
      <c r="D224" s="203"/>
      <c r="E224" s="364"/>
      <c r="F224" s="204"/>
    </row>
    <row r="225" spans="1:6" ht="15">
      <c r="A225" s="359" t="s">
        <v>568</v>
      </c>
      <c r="B225" s="358"/>
      <c r="C225" s="126">
        <v>215</v>
      </c>
      <c r="D225" s="203"/>
      <c r="E225" s="364"/>
      <c r="F225" s="204"/>
    </row>
    <row r="226" spans="1:6" ht="15">
      <c r="A226" s="359" t="s">
        <v>569</v>
      </c>
      <c r="B226" s="358"/>
      <c r="C226" s="126">
        <v>216</v>
      </c>
      <c r="D226" s="203"/>
      <c r="E226" s="364"/>
      <c r="F226" s="204"/>
    </row>
    <row r="227" spans="1:6" ht="15">
      <c r="A227" s="359" t="s">
        <v>570</v>
      </c>
      <c r="B227" s="358"/>
      <c r="C227" s="126">
        <v>217</v>
      </c>
      <c r="D227" s="203"/>
      <c r="E227" s="364"/>
      <c r="F227" s="204"/>
    </row>
    <row r="228" spans="1:6" ht="15">
      <c r="A228" s="359" t="s">
        <v>571</v>
      </c>
      <c r="B228" s="358"/>
      <c r="C228" s="126">
        <v>218</v>
      </c>
      <c r="D228" s="203"/>
      <c r="E228" s="364"/>
      <c r="F228" s="204"/>
    </row>
    <row r="229" spans="1:6" ht="15">
      <c r="A229" s="359" t="s">
        <v>572</v>
      </c>
      <c r="B229" s="358"/>
      <c r="C229" s="126">
        <v>219</v>
      </c>
      <c r="D229" s="203"/>
      <c r="E229" s="364"/>
      <c r="F229" s="204"/>
    </row>
    <row r="230" spans="1:6" ht="15">
      <c r="A230" s="359" t="s">
        <v>573</v>
      </c>
      <c r="B230" s="358"/>
      <c r="C230" s="126">
        <v>220</v>
      </c>
      <c r="D230" s="203"/>
      <c r="E230" s="364"/>
      <c r="F230" s="204"/>
    </row>
    <row r="231" spans="1:6" ht="15">
      <c r="A231" s="359" t="s">
        <v>574</v>
      </c>
      <c r="B231" s="358"/>
      <c r="C231" s="126">
        <v>221</v>
      </c>
      <c r="D231" s="203"/>
      <c r="E231" s="364"/>
      <c r="F231" s="204"/>
    </row>
    <row r="232" spans="1:6" ht="15">
      <c r="A232" s="359" t="s">
        <v>575</v>
      </c>
      <c r="B232" s="358"/>
      <c r="C232" s="126">
        <v>222</v>
      </c>
      <c r="D232" s="203"/>
      <c r="E232" s="364"/>
      <c r="F232" s="204"/>
    </row>
    <row r="233" spans="1:6" ht="15">
      <c r="A233" s="359" t="s">
        <v>576</v>
      </c>
      <c r="B233" s="358"/>
      <c r="C233" s="126">
        <v>223</v>
      </c>
      <c r="D233" s="203"/>
      <c r="E233" s="364"/>
      <c r="F233" s="204"/>
    </row>
    <row r="234" spans="1:6" ht="15">
      <c r="A234" s="359" t="s">
        <v>577</v>
      </c>
      <c r="B234" s="358"/>
      <c r="C234" s="126">
        <v>224</v>
      </c>
      <c r="D234" s="203"/>
      <c r="E234" s="364"/>
      <c r="F234" s="204"/>
    </row>
    <row r="235" spans="1:6" ht="15">
      <c r="A235" s="359" t="s">
        <v>578</v>
      </c>
      <c r="B235" s="358"/>
      <c r="C235" s="126">
        <v>225</v>
      </c>
      <c r="D235" s="203"/>
      <c r="E235" s="364"/>
      <c r="F235" s="204"/>
    </row>
    <row r="236" spans="1:6" ht="15">
      <c r="A236" s="359" t="s">
        <v>579</v>
      </c>
      <c r="B236" s="358"/>
      <c r="C236" s="126">
        <v>226</v>
      </c>
      <c r="D236" s="203"/>
      <c r="E236" s="364"/>
      <c r="F236" s="204"/>
    </row>
    <row r="237" spans="1:6" ht="15">
      <c r="A237" s="359" t="s">
        <v>580</v>
      </c>
      <c r="B237" s="358"/>
      <c r="C237" s="126">
        <v>227</v>
      </c>
      <c r="D237" s="203"/>
      <c r="E237" s="364"/>
      <c r="F237" s="204"/>
    </row>
    <row r="238" spans="1:6" ht="15">
      <c r="A238" s="359" t="s">
        <v>581</v>
      </c>
      <c r="B238" s="358"/>
      <c r="C238" s="126">
        <v>228</v>
      </c>
      <c r="D238" s="203"/>
      <c r="E238" s="364"/>
      <c r="F238" s="204"/>
    </row>
    <row r="239" spans="1:6" ht="15">
      <c r="A239" s="359" t="s">
        <v>582</v>
      </c>
      <c r="B239" s="358"/>
      <c r="C239" s="126">
        <v>229</v>
      </c>
      <c r="D239" s="203"/>
      <c r="E239" s="364"/>
      <c r="F239" s="204"/>
    </row>
    <row r="240" spans="1:6" ht="15">
      <c r="A240" s="359" t="s">
        <v>583</v>
      </c>
      <c r="B240" s="358"/>
      <c r="C240" s="126">
        <v>230</v>
      </c>
      <c r="D240" s="203"/>
      <c r="E240" s="364"/>
      <c r="F240" s="204"/>
    </row>
    <row r="241" spans="1:6" ht="15">
      <c r="A241" s="359" t="s">
        <v>584</v>
      </c>
      <c r="B241" s="358"/>
      <c r="C241" s="126">
        <v>231</v>
      </c>
      <c r="D241" s="203"/>
      <c r="E241" s="364"/>
      <c r="F241" s="204"/>
    </row>
    <row r="242" spans="1:6" ht="15">
      <c r="A242" s="359" t="s">
        <v>585</v>
      </c>
      <c r="B242" s="358"/>
      <c r="C242" s="126">
        <v>232</v>
      </c>
      <c r="D242" s="203"/>
      <c r="E242" s="364"/>
      <c r="F242" s="204"/>
    </row>
    <row r="243" spans="1:6" ht="15">
      <c r="A243" s="359" t="s">
        <v>586</v>
      </c>
      <c r="B243" s="358"/>
      <c r="C243" s="126">
        <v>233</v>
      </c>
      <c r="D243" s="203"/>
      <c r="E243" s="364"/>
      <c r="F243" s="204"/>
    </row>
    <row r="244" spans="1:6" ht="15">
      <c r="A244" s="359" t="s">
        <v>587</v>
      </c>
      <c r="B244" s="358"/>
      <c r="C244" s="126">
        <v>234</v>
      </c>
      <c r="D244" s="203"/>
      <c r="E244" s="364"/>
      <c r="F244" s="204"/>
    </row>
    <row r="245" spans="1:6" ht="15">
      <c r="A245" s="359" t="s">
        <v>588</v>
      </c>
      <c r="B245" s="358"/>
      <c r="C245" s="126">
        <v>235</v>
      </c>
      <c r="D245" s="203"/>
      <c r="E245" s="364"/>
      <c r="F245" s="204"/>
    </row>
    <row r="246" spans="1:6" ht="15">
      <c r="A246" s="359" t="s">
        <v>589</v>
      </c>
      <c r="B246" s="358"/>
      <c r="C246" s="126">
        <v>236</v>
      </c>
      <c r="D246" s="203"/>
      <c r="E246" s="364"/>
      <c r="F246" s="204"/>
    </row>
    <row r="247" spans="1:6" ht="15">
      <c r="A247" s="359" t="s">
        <v>590</v>
      </c>
      <c r="B247" s="358"/>
      <c r="C247" s="126">
        <v>237</v>
      </c>
      <c r="D247" s="203"/>
      <c r="E247" s="364"/>
      <c r="F247" s="204"/>
    </row>
    <row r="248" spans="1:6" ht="15">
      <c r="A248" s="359" t="s">
        <v>591</v>
      </c>
      <c r="B248" s="358"/>
      <c r="C248" s="126">
        <v>238</v>
      </c>
      <c r="D248" s="203"/>
      <c r="E248" s="364"/>
      <c r="F248" s="204"/>
    </row>
    <row r="249" spans="1:6" ht="15">
      <c r="A249" s="359" t="s">
        <v>592</v>
      </c>
      <c r="B249" s="358"/>
      <c r="C249" s="126">
        <v>239</v>
      </c>
      <c r="D249" s="203"/>
      <c r="E249" s="364"/>
      <c r="F249" s="204"/>
    </row>
    <row r="250" spans="1:6" ht="15">
      <c r="A250" s="359" t="s">
        <v>593</v>
      </c>
      <c r="B250" s="358"/>
      <c r="C250" s="126">
        <v>240</v>
      </c>
      <c r="D250" s="203"/>
      <c r="E250" s="364"/>
      <c r="F250" s="204"/>
    </row>
    <row r="251" spans="1:6" ht="15">
      <c r="A251" s="359" t="s">
        <v>594</v>
      </c>
      <c r="B251" s="358"/>
      <c r="C251" s="126">
        <v>241</v>
      </c>
      <c r="D251" s="203"/>
      <c r="E251" s="364"/>
      <c r="F251" s="204"/>
    </row>
    <row r="252" spans="1:6" ht="15">
      <c r="A252" s="359" t="s">
        <v>595</v>
      </c>
      <c r="B252" s="358"/>
      <c r="C252" s="126">
        <v>242</v>
      </c>
      <c r="D252" s="203"/>
      <c r="E252" s="364"/>
      <c r="F252" s="204"/>
    </row>
    <row r="253" spans="1:6" ht="15">
      <c r="A253" s="359" t="s">
        <v>596</v>
      </c>
      <c r="B253" s="358"/>
      <c r="C253" s="126">
        <v>243</v>
      </c>
      <c r="D253" s="203"/>
      <c r="E253" s="364"/>
      <c r="F253" s="204"/>
    </row>
    <row r="254" spans="1:6" ht="15">
      <c r="A254" s="359" t="s">
        <v>597</v>
      </c>
      <c r="B254" s="358"/>
      <c r="C254" s="126">
        <v>244</v>
      </c>
      <c r="D254" s="203"/>
      <c r="E254" s="364"/>
      <c r="F254" s="204"/>
    </row>
    <row r="255" spans="1:6" ht="15">
      <c r="A255" s="359" t="s">
        <v>598</v>
      </c>
      <c r="B255" s="358"/>
      <c r="C255" s="126">
        <v>245</v>
      </c>
      <c r="D255" s="203"/>
      <c r="E255" s="364"/>
      <c r="F255" s="204"/>
    </row>
    <row r="256" spans="1:6" ht="15">
      <c r="A256" s="359" t="s">
        <v>599</v>
      </c>
      <c r="B256" s="358"/>
      <c r="C256" s="126">
        <v>246</v>
      </c>
      <c r="D256" s="203"/>
      <c r="E256" s="364"/>
      <c r="F256" s="204"/>
    </row>
    <row r="257" spans="1:6" ht="15">
      <c r="A257" s="359" t="s">
        <v>600</v>
      </c>
      <c r="B257" s="358"/>
      <c r="C257" s="126">
        <v>247</v>
      </c>
      <c r="D257" s="203"/>
      <c r="E257" s="364"/>
      <c r="F257" s="204"/>
    </row>
    <row r="258" spans="1:6" ht="15">
      <c r="A258" s="359" t="s">
        <v>601</v>
      </c>
      <c r="B258" s="358"/>
      <c r="C258" s="126">
        <v>248</v>
      </c>
      <c r="D258" s="203"/>
      <c r="E258" s="364"/>
      <c r="F258" s="204"/>
    </row>
    <row r="259" spans="1:6" ht="15">
      <c r="A259" s="359" t="s">
        <v>602</v>
      </c>
      <c r="B259" s="358"/>
      <c r="C259" s="126">
        <v>249</v>
      </c>
      <c r="D259" s="203"/>
      <c r="E259" s="364"/>
      <c r="F259" s="204"/>
    </row>
    <row r="260" spans="1:6" ht="15">
      <c r="A260" s="359" t="s">
        <v>603</v>
      </c>
      <c r="B260" s="358"/>
      <c r="C260" s="126">
        <v>250</v>
      </c>
      <c r="D260" s="203"/>
      <c r="E260" s="364"/>
      <c r="F260" s="204"/>
    </row>
    <row r="261" spans="1:6" ht="15">
      <c r="A261" s="359" t="s">
        <v>604</v>
      </c>
      <c r="B261" s="358"/>
      <c r="C261" s="126">
        <v>251</v>
      </c>
      <c r="D261" s="203"/>
      <c r="E261" s="364"/>
      <c r="F261" s="204"/>
    </row>
    <row r="262" spans="1:6" ht="15.75" thickBot="1">
      <c r="A262" s="360" t="s">
        <v>294</v>
      </c>
      <c r="B262" s="361"/>
      <c r="C262" s="139">
        <v>378</v>
      </c>
      <c r="D262" s="203"/>
      <c r="E262" s="364"/>
      <c r="F262" s="204"/>
    </row>
    <row r="263" spans="1:6" ht="16.5" thickTop="1" thickBot="1">
      <c r="A263" s="209" t="s">
        <v>605</v>
      </c>
      <c r="B263" s="210"/>
      <c r="C263" s="211"/>
      <c r="D263" s="211">
        <f>SUM(D11,D33,D37)</f>
        <v>0</v>
      </c>
      <c r="E263" s="211">
        <f t="shared" ref="E263:F263" si="1">SUM(E11,E33,E37)</f>
        <v>0</v>
      </c>
      <c r="F263" s="366">
        <f t="shared" si="1"/>
        <v>0</v>
      </c>
    </row>
    <row r="264" spans="1:6" ht="14.25" thickTop="1"/>
  </sheetData>
  <mergeCells count="3">
    <mergeCell ref="D6:D8"/>
    <mergeCell ref="E6:E8"/>
    <mergeCell ref="F6:F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Units!$B$5:$B$11</xm:f>
          </x14:formula1>
          <xm:sqref>F9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64"/>
  <sheetViews>
    <sheetView workbookViewId="0"/>
  </sheetViews>
  <sheetFormatPr defaultRowHeight="13.5"/>
  <cols>
    <col min="2" max="2" width="30" customWidth="1"/>
    <col min="3" max="3" width="6.25" customWidth="1"/>
    <col min="4" max="6" width="15.625" customWidth="1"/>
    <col min="259" max="259" width="30" customWidth="1"/>
    <col min="260" max="260" width="6.25" customWidth="1"/>
    <col min="261" max="262" width="15.625" customWidth="1"/>
    <col min="515" max="515" width="30" customWidth="1"/>
    <col min="516" max="516" width="6.25" customWidth="1"/>
    <col min="517" max="518" width="15.625" customWidth="1"/>
    <col min="771" max="771" width="30" customWidth="1"/>
    <col min="772" max="772" width="6.25" customWidth="1"/>
    <col min="773" max="774" width="15.625" customWidth="1"/>
    <col min="1027" max="1027" width="30" customWidth="1"/>
    <col min="1028" max="1028" width="6.25" customWidth="1"/>
    <col min="1029" max="1030" width="15.625" customWidth="1"/>
    <col min="1283" max="1283" width="30" customWidth="1"/>
    <col min="1284" max="1284" width="6.25" customWidth="1"/>
    <col min="1285" max="1286" width="15.625" customWidth="1"/>
    <col min="1539" max="1539" width="30" customWidth="1"/>
    <col min="1540" max="1540" width="6.25" customWidth="1"/>
    <col min="1541" max="1542" width="15.625" customWidth="1"/>
    <col min="1795" max="1795" width="30" customWidth="1"/>
    <col min="1796" max="1796" width="6.25" customWidth="1"/>
    <col min="1797" max="1798" width="15.625" customWidth="1"/>
    <col min="2051" max="2051" width="30" customWidth="1"/>
    <col min="2052" max="2052" width="6.25" customWidth="1"/>
    <col min="2053" max="2054" width="15.625" customWidth="1"/>
    <col min="2307" max="2307" width="30" customWidth="1"/>
    <col min="2308" max="2308" width="6.25" customWidth="1"/>
    <col min="2309" max="2310" width="15.625" customWidth="1"/>
    <col min="2563" max="2563" width="30" customWidth="1"/>
    <col min="2564" max="2564" width="6.25" customWidth="1"/>
    <col min="2565" max="2566" width="15.625" customWidth="1"/>
    <col min="2819" max="2819" width="30" customWidth="1"/>
    <col min="2820" max="2820" width="6.25" customWidth="1"/>
    <col min="2821" max="2822" width="15.625" customWidth="1"/>
    <col min="3075" max="3075" width="30" customWidth="1"/>
    <col min="3076" max="3076" width="6.25" customWidth="1"/>
    <col min="3077" max="3078" width="15.625" customWidth="1"/>
    <col min="3331" max="3331" width="30" customWidth="1"/>
    <col min="3332" max="3332" width="6.25" customWidth="1"/>
    <col min="3333" max="3334" width="15.625" customWidth="1"/>
    <col min="3587" max="3587" width="30" customWidth="1"/>
    <col min="3588" max="3588" width="6.25" customWidth="1"/>
    <col min="3589" max="3590" width="15.625" customWidth="1"/>
    <col min="3843" max="3843" width="30" customWidth="1"/>
    <col min="3844" max="3844" width="6.25" customWidth="1"/>
    <col min="3845" max="3846" width="15.625" customWidth="1"/>
    <col min="4099" max="4099" width="30" customWidth="1"/>
    <col min="4100" max="4100" width="6.25" customWidth="1"/>
    <col min="4101" max="4102" width="15.625" customWidth="1"/>
    <col min="4355" max="4355" width="30" customWidth="1"/>
    <col min="4356" max="4356" width="6.25" customWidth="1"/>
    <col min="4357" max="4358" width="15.625" customWidth="1"/>
    <col min="4611" max="4611" width="30" customWidth="1"/>
    <col min="4612" max="4612" width="6.25" customWidth="1"/>
    <col min="4613" max="4614" width="15.625" customWidth="1"/>
    <col min="4867" max="4867" width="30" customWidth="1"/>
    <col min="4868" max="4868" width="6.25" customWidth="1"/>
    <col min="4869" max="4870" width="15.625" customWidth="1"/>
    <col min="5123" max="5123" width="30" customWidth="1"/>
    <col min="5124" max="5124" width="6.25" customWidth="1"/>
    <col min="5125" max="5126" width="15.625" customWidth="1"/>
    <col min="5379" max="5379" width="30" customWidth="1"/>
    <col min="5380" max="5380" width="6.25" customWidth="1"/>
    <col min="5381" max="5382" width="15.625" customWidth="1"/>
    <col min="5635" max="5635" width="30" customWidth="1"/>
    <col min="5636" max="5636" width="6.25" customWidth="1"/>
    <col min="5637" max="5638" width="15.625" customWidth="1"/>
    <col min="5891" max="5891" width="30" customWidth="1"/>
    <col min="5892" max="5892" width="6.25" customWidth="1"/>
    <col min="5893" max="5894" width="15.625" customWidth="1"/>
    <col min="6147" max="6147" width="30" customWidth="1"/>
    <col min="6148" max="6148" width="6.25" customWidth="1"/>
    <col min="6149" max="6150" width="15.625" customWidth="1"/>
    <col min="6403" max="6403" width="30" customWidth="1"/>
    <col min="6404" max="6404" width="6.25" customWidth="1"/>
    <col min="6405" max="6406" width="15.625" customWidth="1"/>
    <col min="6659" max="6659" width="30" customWidth="1"/>
    <col min="6660" max="6660" width="6.25" customWidth="1"/>
    <col min="6661" max="6662" width="15.625" customWidth="1"/>
    <col min="6915" max="6915" width="30" customWidth="1"/>
    <col min="6916" max="6916" width="6.25" customWidth="1"/>
    <col min="6917" max="6918" width="15.625" customWidth="1"/>
    <col min="7171" max="7171" width="30" customWidth="1"/>
    <col min="7172" max="7172" width="6.25" customWidth="1"/>
    <col min="7173" max="7174" width="15.625" customWidth="1"/>
    <col min="7427" max="7427" width="30" customWidth="1"/>
    <col min="7428" max="7428" width="6.25" customWidth="1"/>
    <col min="7429" max="7430" width="15.625" customWidth="1"/>
    <col min="7683" max="7683" width="30" customWidth="1"/>
    <col min="7684" max="7684" width="6.25" customWidth="1"/>
    <col min="7685" max="7686" width="15.625" customWidth="1"/>
    <col min="7939" max="7939" width="30" customWidth="1"/>
    <col min="7940" max="7940" width="6.25" customWidth="1"/>
    <col min="7941" max="7942" width="15.625" customWidth="1"/>
    <col min="8195" max="8195" width="30" customWidth="1"/>
    <col min="8196" max="8196" width="6.25" customWidth="1"/>
    <col min="8197" max="8198" width="15.625" customWidth="1"/>
    <col min="8451" max="8451" width="30" customWidth="1"/>
    <col min="8452" max="8452" width="6.25" customWidth="1"/>
    <col min="8453" max="8454" width="15.625" customWidth="1"/>
    <col min="8707" max="8707" width="30" customWidth="1"/>
    <col min="8708" max="8708" width="6.25" customWidth="1"/>
    <col min="8709" max="8710" width="15.625" customWidth="1"/>
    <col min="8963" max="8963" width="30" customWidth="1"/>
    <col min="8964" max="8964" width="6.25" customWidth="1"/>
    <col min="8965" max="8966" width="15.625" customWidth="1"/>
    <col min="9219" max="9219" width="30" customWidth="1"/>
    <col min="9220" max="9220" width="6.25" customWidth="1"/>
    <col min="9221" max="9222" width="15.625" customWidth="1"/>
    <col min="9475" max="9475" width="30" customWidth="1"/>
    <col min="9476" max="9476" width="6.25" customWidth="1"/>
    <col min="9477" max="9478" width="15.625" customWidth="1"/>
    <col min="9731" max="9731" width="30" customWidth="1"/>
    <col min="9732" max="9732" width="6.25" customWidth="1"/>
    <col min="9733" max="9734" width="15.625" customWidth="1"/>
    <col min="9987" max="9987" width="30" customWidth="1"/>
    <col min="9988" max="9988" width="6.25" customWidth="1"/>
    <col min="9989" max="9990" width="15.625" customWidth="1"/>
    <col min="10243" max="10243" width="30" customWidth="1"/>
    <col min="10244" max="10244" width="6.25" customWidth="1"/>
    <col min="10245" max="10246" width="15.625" customWidth="1"/>
    <col min="10499" max="10499" width="30" customWidth="1"/>
    <col min="10500" max="10500" width="6.25" customWidth="1"/>
    <col min="10501" max="10502" width="15.625" customWidth="1"/>
    <col min="10755" max="10755" width="30" customWidth="1"/>
    <col min="10756" max="10756" width="6.25" customWidth="1"/>
    <col min="10757" max="10758" width="15.625" customWidth="1"/>
    <col min="11011" max="11011" width="30" customWidth="1"/>
    <col min="11012" max="11012" width="6.25" customWidth="1"/>
    <col min="11013" max="11014" width="15.625" customWidth="1"/>
    <col min="11267" max="11267" width="30" customWidth="1"/>
    <col min="11268" max="11268" width="6.25" customWidth="1"/>
    <col min="11269" max="11270" width="15.625" customWidth="1"/>
    <col min="11523" max="11523" width="30" customWidth="1"/>
    <col min="11524" max="11524" width="6.25" customWidth="1"/>
    <col min="11525" max="11526" width="15.625" customWidth="1"/>
    <col min="11779" max="11779" width="30" customWidth="1"/>
    <col min="11780" max="11780" width="6.25" customWidth="1"/>
    <col min="11781" max="11782" width="15.625" customWidth="1"/>
    <col min="12035" max="12035" width="30" customWidth="1"/>
    <col min="12036" max="12036" width="6.25" customWidth="1"/>
    <col min="12037" max="12038" width="15.625" customWidth="1"/>
    <col min="12291" max="12291" width="30" customWidth="1"/>
    <col min="12292" max="12292" width="6.25" customWidth="1"/>
    <col min="12293" max="12294" width="15.625" customWidth="1"/>
    <col min="12547" max="12547" width="30" customWidth="1"/>
    <col min="12548" max="12548" width="6.25" customWidth="1"/>
    <col min="12549" max="12550" width="15.625" customWidth="1"/>
    <col min="12803" max="12803" width="30" customWidth="1"/>
    <col min="12804" max="12804" width="6.25" customWidth="1"/>
    <col min="12805" max="12806" width="15.625" customWidth="1"/>
    <col min="13059" max="13059" width="30" customWidth="1"/>
    <col min="13060" max="13060" width="6.25" customWidth="1"/>
    <col min="13061" max="13062" width="15.625" customWidth="1"/>
    <col min="13315" max="13315" width="30" customWidth="1"/>
    <col min="13316" max="13316" width="6.25" customWidth="1"/>
    <col min="13317" max="13318" width="15.625" customWidth="1"/>
    <col min="13571" max="13571" width="30" customWidth="1"/>
    <col min="13572" max="13572" width="6.25" customWidth="1"/>
    <col min="13573" max="13574" width="15.625" customWidth="1"/>
    <col min="13827" max="13827" width="30" customWidth="1"/>
    <col min="13828" max="13828" width="6.25" customWidth="1"/>
    <col min="13829" max="13830" width="15.625" customWidth="1"/>
    <col min="14083" max="14083" width="30" customWidth="1"/>
    <col min="14084" max="14084" width="6.25" customWidth="1"/>
    <col min="14085" max="14086" width="15.625" customWidth="1"/>
    <col min="14339" max="14339" width="30" customWidth="1"/>
    <col min="14340" max="14340" width="6.25" customWidth="1"/>
    <col min="14341" max="14342" width="15.625" customWidth="1"/>
    <col min="14595" max="14595" width="30" customWidth="1"/>
    <col min="14596" max="14596" width="6.25" customWidth="1"/>
    <col min="14597" max="14598" width="15.625" customWidth="1"/>
    <col min="14851" max="14851" width="30" customWidth="1"/>
    <col min="14852" max="14852" width="6.25" customWidth="1"/>
    <col min="14853" max="14854" width="15.625" customWidth="1"/>
    <col min="15107" max="15107" width="30" customWidth="1"/>
    <col min="15108" max="15108" width="6.25" customWidth="1"/>
    <col min="15109" max="15110" width="15.625" customWidth="1"/>
    <col min="15363" max="15363" width="30" customWidth="1"/>
    <col min="15364" max="15364" width="6.25" customWidth="1"/>
    <col min="15365" max="15366" width="15.625" customWidth="1"/>
    <col min="15619" max="15619" width="30" customWidth="1"/>
    <col min="15620" max="15620" width="6.25" customWidth="1"/>
    <col min="15621" max="15622" width="15.625" customWidth="1"/>
    <col min="15875" max="15875" width="30" customWidth="1"/>
    <col min="15876" max="15876" width="6.25" customWidth="1"/>
    <col min="15877" max="15878" width="15.625" customWidth="1"/>
    <col min="16131" max="16131" width="30" customWidth="1"/>
    <col min="16132" max="16132" width="6.25" customWidth="1"/>
    <col min="16133" max="16134" width="15.625" customWidth="1"/>
  </cols>
  <sheetData>
    <row r="1" spans="1:6" ht="24" customHeight="1">
      <c r="A1" s="370" t="s">
        <v>638</v>
      </c>
      <c r="C1" s="10"/>
      <c r="D1" s="10"/>
      <c r="E1" s="10"/>
      <c r="F1" s="10"/>
    </row>
    <row r="2" spans="1:6" ht="24" customHeight="1">
      <c r="A2" s="199" t="s">
        <v>607</v>
      </c>
      <c r="C2" s="10"/>
      <c r="D2" s="10"/>
      <c r="E2" s="10"/>
      <c r="F2" s="10"/>
    </row>
    <row r="5" spans="1:6" ht="15" thickBot="1">
      <c r="A5" s="200" t="s">
        <v>277</v>
      </c>
    </row>
    <row r="6" spans="1:6" ht="18.75" customHeight="1" thickTop="1">
      <c r="A6" s="367"/>
      <c r="B6" s="367"/>
      <c r="C6" s="367"/>
      <c r="D6" s="446" t="s">
        <v>16</v>
      </c>
      <c r="E6" s="449" t="s">
        <v>296</v>
      </c>
      <c r="F6" s="452" t="s">
        <v>336</v>
      </c>
    </row>
    <row r="7" spans="1:6" ht="15" customHeight="1">
      <c r="A7" s="367"/>
      <c r="B7" s="367"/>
      <c r="C7" s="367"/>
      <c r="D7" s="447"/>
      <c r="E7" s="450"/>
      <c r="F7" s="453"/>
    </row>
    <row r="8" spans="1:6" ht="15" customHeight="1">
      <c r="A8" s="367"/>
      <c r="B8" s="367"/>
      <c r="C8" s="367"/>
      <c r="D8" s="448"/>
      <c r="E8" s="451"/>
      <c r="F8" s="454"/>
    </row>
    <row r="9" spans="1:6" ht="15" customHeight="1">
      <c r="A9" s="367"/>
      <c r="B9" s="367"/>
      <c r="C9" s="367"/>
      <c r="D9" s="240" t="s">
        <v>278</v>
      </c>
      <c r="E9" s="362" t="s">
        <v>367</v>
      </c>
      <c r="F9" s="349" t="s">
        <v>367</v>
      </c>
    </row>
    <row r="10" spans="1:6" ht="15.75" thickBot="1">
      <c r="A10" s="367"/>
      <c r="B10" s="297"/>
      <c r="C10" s="297"/>
      <c r="D10" s="121" t="s">
        <v>12</v>
      </c>
      <c r="E10" s="148" t="s">
        <v>334</v>
      </c>
      <c r="F10" s="122" t="s">
        <v>335</v>
      </c>
    </row>
    <row r="11" spans="1:6" ht="15.75" thickTop="1">
      <c r="A11" s="350" t="s">
        <v>279</v>
      </c>
      <c r="B11" s="351"/>
      <c r="C11" s="352">
        <v>1</v>
      </c>
      <c r="D11" s="201">
        <f>SUM(D12:D32)</f>
        <v>0</v>
      </c>
      <c r="E11" s="363">
        <f>SUM(E12:E32)</f>
        <v>0</v>
      </c>
      <c r="F11" s="202">
        <f>SUM(F12:F32)</f>
        <v>0</v>
      </c>
    </row>
    <row r="12" spans="1:6" ht="15">
      <c r="A12" s="353" t="s">
        <v>280</v>
      </c>
      <c r="B12" s="354"/>
      <c r="C12" s="355">
        <v>2</v>
      </c>
      <c r="D12" s="203"/>
      <c r="E12" s="364"/>
      <c r="F12" s="204"/>
    </row>
    <row r="13" spans="1:6" ht="15">
      <c r="A13" s="353" t="s">
        <v>281</v>
      </c>
      <c r="B13" s="354"/>
      <c r="C13" s="355">
        <v>3</v>
      </c>
      <c r="D13" s="203"/>
      <c r="E13" s="364"/>
      <c r="F13" s="204"/>
    </row>
    <row r="14" spans="1:6" ht="15">
      <c r="A14" s="353" t="s">
        <v>369</v>
      </c>
      <c r="B14" s="354"/>
      <c r="C14" s="355">
        <v>4</v>
      </c>
      <c r="D14" s="203"/>
      <c r="E14" s="364"/>
      <c r="F14" s="204"/>
    </row>
    <row r="15" spans="1:6" ht="15">
      <c r="A15" s="353" t="s">
        <v>370</v>
      </c>
      <c r="B15" s="354"/>
      <c r="C15" s="355">
        <v>5</v>
      </c>
      <c r="D15" s="203"/>
      <c r="E15" s="364"/>
      <c r="F15" s="204"/>
    </row>
    <row r="16" spans="1:6" ht="15">
      <c r="A16" s="353" t="s">
        <v>282</v>
      </c>
      <c r="B16" s="354"/>
      <c r="C16" s="355">
        <v>6</v>
      </c>
      <c r="D16" s="203"/>
      <c r="E16" s="364"/>
      <c r="F16" s="204"/>
    </row>
    <row r="17" spans="1:6" ht="15">
      <c r="A17" s="353" t="s">
        <v>371</v>
      </c>
      <c r="B17" s="354"/>
      <c r="C17" s="355">
        <v>7</v>
      </c>
      <c r="D17" s="203"/>
      <c r="E17" s="364"/>
      <c r="F17" s="204"/>
    </row>
    <row r="18" spans="1:6" ht="15">
      <c r="A18" s="353" t="s">
        <v>283</v>
      </c>
      <c r="B18" s="354"/>
      <c r="C18" s="355">
        <v>8</v>
      </c>
      <c r="D18" s="203"/>
      <c r="E18" s="364"/>
      <c r="F18" s="204"/>
    </row>
    <row r="19" spans="1:6" ht="15">
      <c r="A19" s="353" t="s">
        <v>284</v>
      </c>
      <c r="B19" s="354"/>
      <c r="C19" s="355">
        <v>9</v>
      </c>
      <c r="D19" s="203"/>
      <c r="E19" s="364"/>
      <c r="F19" s="204"/>
    </row>
    <row r="20" spans="1:6" ht="15">
      <c r="A20" s="353" t="s">
        <v>285</v>
      </c>
      <c r="B20" s="354"/>
      <c r="C20" s="355">
        <v>10</v>
      </c>
      <c r="D20" s="203"/>
      <c r="E20" s="364"/>
      <c r="F20" s="204"/>
    </row>
    <row r="21" spans="1:6" ht="15">
      <c r="A21" s="353" t="s">
        <v>286</v>
      </c>
      <c r="B21" s="354"/>
      <c r="C21" s="355">
        <v>11</v>
      </c>
      <c r="D21" s="203"/>
      <c r="E21" s="364"/>
      <c r="F21" s="204"/>
    </row>
    <row r="22" spans="1:6" ht="15">
      <c r="A22" s="353" t="s">
        <v>372</v>
      </c>
      <c r="B22" s="354"/>
      <c r="C22" s="355">
        <v>12</v>
      </c>
      <c r="D22" s="203"/>
      <c r="E22" s="364"/>
      <c r="F22" s="204"/>
    </row>
    <row r="23" spans="1:6" ht="15">
      <c r="A23" s="353" t="s">
        <v>373</v>
      </c>
      <c r="B23" s="354"/>
      <c r="C23" s="355">
        <v>13</v>
      </c>
      <c r="D23" s="203"/>
      <c r="E23" s="364"/>
      <c r="F23" s="204"/>
    </row>
    <row r="24" spans="1:6" ht="15">
      <c r="A24" s="353" t="s">
        <v>287</v>
      </c>
      <c r="B24" s="354"/>
      <c r="C24" s="355">
        <v>14</v>
      </c>
      <c r="D24" s="203"/>
      <c r="E24" s="364"/>
      <c r="F24" s="204"/>
    </row>
    <row r="25" spans="1:6" ht="15">
      <c r="A25" s="353" t="s">
        <v>374</v>
      </c>
      <c r="B25" s="354"/>
      <c r="C25" s="355">
        <v>15</v>
      </c>
      <c r="D25" s="203"/>
      <c r="E25" s="364"/>
      <c r="F25" s="204"/>
    </row>
    <row r="26" spans="1:6" ht="15">
      <c r="A26" s="353" t="s">
        <v>375</v>
      </c>
      <c r="B26" s="354"/>
      <c r="C26" s="355">
        <v>16</v>
      </c>
      <c r="D26" s="203"/>
      <c r="E26" s="364"/>
      <c r="F26" s="204"/>
    </row>
    <row r="27" spans="1:6" ht="15">
      <c r="A27" s="353" t="s">
        <v>288</v>
      </c>
      <c r="B27" s="354"/>
      <c r="C27" s="355">
        <v>17</v>
      </c>
      <c r="D27" s="203"/>
      <c r="E27" s="364"/>
      <c r="F27" s="204"/>
    </row>
    <row r="28" spans="1:6" ht="15">
      <c r="A28" s="353" t="s">
        <v>376</v>
      </c>
      <c r="B28" s="354"/>
      <c r="C28" s="355">
        <v>18</v>
      </c>
      <c r="D28" s="203"/>
      <c r="E28" s="364"/>
      <c r="F28" s="204"/>
    </row>
    <row r="29" spans="1:6" ht="15">
      <c r="A29" s="353" t="s">
        <v>289</v>
      </c>
      <c r="B29" s="354"/>
      <c r="C29" s="355">
        <v>19</v>
      </c>
      <c r="D29" s="203"/>
      <c r="E29" s="364"/>
      <c r="F29" s="204"/>
    </row>
    <row r="30" spans="1:6" ht="15">
      <c r="A30" s="353" t="s">
        <v>377</v>
      </c>
      <c r="B30" s="354"/>
      <c r="C30" s="355">
        <v>20</v>
      </c>
      <c r="D30" s="203"/>
      <c r="E30" s="364"/>
      <c r="F30" s="204"/>
    </row>
    <row r="31" spans="1:6" ht="15">
      <c r="A31" s="353" t="s">
        <v>290</v>
      </c>
      <c r="B31" s="354"/>
      <c r="C31" s="355">
        <v>21</v>
      </c>
      <c r="D31" s="203"/>
      <c r="E31" s="364"/>
      <c r="F31" s="204"/>
    </row>
    <row r="32" spans="1:6" ht="15">
      <c r="A32" s="353" t="s">
        <v>378</v>
      </c>
      <c r="B32" s="354"/>
      <c r="C32" s="355">
        <v>22</v>
      </c>
      <c r="D32" s="203"/>
      <c r="E32" s="364"/>
      <c r="F32" s="204"/>
    </row>
    <row r="33" spans="1:6" ht="15">
      <c r="A33" s="356" t="s">
        <v>291</v>
      </c>
      <c r="B33" s="205"/>
      <c r="C33" s="206">
        <v>23</v>
      </c>
      <c r="D33" s="207">
        <f>SUM(D34:D36)</f>
        <v>0</v>
      </c>
      <c r="E33" s="365">
        <f>SUM(E34:E36)</f>
        <v>0</v>
      </c>
      <c r="F33" s="208">
        <f>SUM(F34:F36)</f>
        <v>0</v>
      </c>
    </row>
    <row r="34" spans="1:6" ht="15">
      <c r="A34" s="357" t="s">
        <v>292</v>
      </c>
      <c r="B34" s="358"/>
      <c r="C34" s="126">
        <v>24</v>
      </c>
      <c r="D34" s="203"/>
      <c r="E34" s="364"/>
      <c r="F34" s="204"/>
    </row>
    <row r="35" spans="1:6" ht="15">
      <c r="A35" s="357" t="s">
        <v>379</v>
      </c>
      <c r="B35" s="358"/>
      <c r="C35" s="126">
        <v>25</v>
      </c>
      <c r="D35" s="203"/>
      <c r="E35" s="364"/>
      <c r="F35" s="204"/>
    </row>
    <row r="36" spans="1:6" ht="15">
      <c r="A36" s="357" t="s">
        <v>380</v>
      </c>
      <c r="B36" s="358"/>
      <c r="C36" s="126">
        <v>26</v>
      </c>
      <c r="D36" s="203"/>
      <c r="E36" s="364"/>
      <c r="F36" s="204"/>
    </row>
    <row r="37" spans="1:6" ht="15">
      <c r="A37" s="356" t="s">
        <v>293</v>
      </c>
      <c r="B37" s="205"/>
      <c r="C37" s="206">
        <v>27</v>
      </c>
      <c r="D37" s="207">
        <f>SUM(D38:D262)</f>
        <v>0</v>
      </c>
      <c r="E37" s="365">
        <f t="shared" ref="E37:F37" si="0">SUM(E38:E262)</f>
        <v>0</v>
      </c>
      <c r="F37" s="208">
        <f t="shared" si="0"/>
        <v>0</v>
      </c>
    </row>
    <row r="38" spans="1:6" ht="15">
      <c r="A38" s="359" t="s">
        <v>381</v>
      </c>
      <c r="B38" s="358"/>
      <c r="C38" s="126">
        <v>28</v>
      </c>
      <c r="D38" s="203"/>
      <c r="E38" s="364"/>
      <c r="F38" s="204"/>
    </row>
    <row r="39" spans="1:6" ht="15">
      <c r="A39" s="359" t="s">
        <v>382</v>
      </c>
      <c r="B39" s="358"/>
      <c r="C39" s="126">
        <v>29</v>
      </c>
      <c r="D39" s="203"/>
      <c r="E39" s="364"/>
      <c r="F39" s="204"/>
    </row>
    <row r="40" spans="1:6" ht="15">
      <c r="A40" s="359" t="s">
        <v>383</v>
      </c>
      <c r="B40" s="358"/>
      <c r="C40" s="126">
        <v>30</v>
      </c>
      <c r="D40" s="203"/>
      <c r="E40" s="364"/>
      <c r="F40" s="204"/>
    </row>
    <row r="41" spans="1:6" ht="15">
      <c r="A41" s="359" t="s">
        <v>384</v>
      </c>
      <c r="B41" s="358"/>
      <c r="C41" s="126">
        <v>31</v>
      </c>
      <c r="D41" s="203"/>
      <c r="E41" s="364"/>
      <c r="F41" s="204"/>
    </row>
    <row r="42" spans="1:6" ht="15">
      <c r="A42" s="359" t="s">
        <v>385</v>
      </c>
      <c r="B42" s="358"/>
      <c r="C42" s="126">
        <v>32</v>
      </c>
      <c r="D42" s="203"/>
      <c r="E42" s="364"/>
      <c r="F42" s="204"/>
    </row>
    <row r="43" spans="1:6" ht="15">
      <c r="A43" s="359" t="s">
        <v>386</v>
      </c>
      <c r="B43" s="358"/>
      <c r="C43" s="126">
        <v>33</v>
      </c>
      <c r="D43" s="203"/>
      <c r="E43" s="364"/>
      <c r="F43" s="204"/>
    </row>
    <row r="44" spans="1:6" ht="15">
      <c r="A44" s="359" t="s">
        <v>387</v>
      </c>
      <c r="B44" s="358"/>
      <c r="C44" s="126">
        <v>34</v>
      </c>
      <c r="D44" s="203"/>
      <c r="E44" s="364"/>
      <c r="F44" s="204"/>
    </row>
    <row r="45" spans="1:6" ht="15">
      <c r="A45" s="359" t="s">
        <v>388</v>
      </c>
      <c r="B45" s="358"/>
      <c r="C45" s="126">
        <v>35</v>
      </c>
      <c r="D45" s="203"/>
      <c r="E45" s="364"/>
      <c r="F45" s="204"/>
    </row>
    <row r="46" spans="1:6" ht="15">
      <c r="A46" s="359" t="s">
        <v>389</v>
      </c>
      <c r="B46" s="358"/>
      <c r="C46" s="126">
        <v>36</v>
      </c>
      <c r="D46" s="203"/>
      <c r="E46" s="364"/>
      <c r="F46" s="204"/>
    </row>
    <row r="47" spans="1:6" ht="14.25" customHeight="1">
      <c r="A47" s="359" t="s">
        <v>390</v>
      </c>
      <c r="B47" s="358"/>
      <c r="C47" s="126">
        <v>37</v>
      </c>
      <c r="D47" s="203"/>
      <c r="E47" s="364"/>
      <c r="F47" s="204"/>
    </row>
    <row r="48" spans="1:6" ht="13.5" customHeight="1">
      <c r="A48" s="359" t="s">
        <v>391</v>
      </c>
      <c r="B48" s="358"/>
      <c r="C48" s="126">
        <v>38</v>
      </c>
      <c r="D48" s="203"/>
      <c r="E48" s="364"/>
      <c r="F48" s="204"/>
    </row>
    <row r="49" spans="1:6" ht="13.5" customHeight="1">
      <c r="A49" s="359" t="s">
        <v>392</v>
      </c>
      <c r="B49" s="358"/>
      <c r="C49" s="126">
        <v>39</v>
      </c>
      <c r="D49" s="203"/>
      <c r="E49" s="364"/>
      <c r="F49" s="204"/>
    </row>
    <row r="50" spans="1:6" ht="15">
      <c r="A50" s="359" t="s">
        <v>393</v>
      </c>
      <c r="B50" s="358"/>
      <c r="C50" s="126">
        <v>40</v>
      </c>
      <c r="D50" s="203"/>
      <c r="E50" s="364"/>
      <c r="F50" s="204"/>
    </row>
    <row r="51" spans="1:6" ht="15">
      <c r="A51" s="359" t="s">
        <v>394</v>
      </c>
      <c r="B51" s="358"/>
      <c r="C51" s="126">
        <v>41</v>
      </c>
      <c r="D51" s="203"/>
      <c r="E51" s="364"/>
      <c r="F51" s="204"/>
    </row>
    <row r="52" spans="1:6" ht="15">
      <c r="A52" s="359" t="s">
        <v>395</v>
      </c>
      <c r="B52" s="358"/>
      <c r="C52" s="126">
        <v>42</v>
      </c>
      <c r="D52" s="203"/>
      <c r="E52" s="364"/>
      <c r="F52" s="204"/>
    </row>
    <row r="53" spans="1:6" ht="15">
      <c r="A53" s="359" t="s">
        <v>396</v>
      </c>
      <c r="B53" s="358"/>
      <c r="C53" s="126">
        <v>43</v>
      </c>
      <c r="D53" s="203"/>
      <c r="E53" s="364"/>
      <c r="F53" s="204"/>
    </row>
    <row r="54" spans="1:6" ht="15">
      <c r="A54" s="359" t="s">
        <v>397</v>
      </c>
      <c r="B54" s="358"/>
      <c r="C54" s="126">
        <v>44</v>
      </c>
      <c r="D54" s="203"/>
      <c r="E54" s="364"/>
      <c r="F54" s="204"/>
    </row>
    <row r="55" spans="1:6" ht="15">
      <c r="A55" s="359" t="s">
        <v>398</v>
      </c>
      <c r="B55" s="358"/>
      <c r="C55" s="126">
        <v>45</v>
      </c>
      <c r="D55" s="203"/>
      <c r="E55" s="364"/>
      <c r="F55" s="204"/>
    </row>
    <row r="56" spans="1:6" ht="15">
      <c r="A56" s="359" t="s">
        <v>399</v>
      </c>
      <c r="B56" s="358"/>
      <c r="C56" s="126">
        <v>46</v>
      </c>
      <c r="D56" s="203"/>
      <c r="E56" s="364"/>
      <c r="F56" s="204"/>
    </row>
    <row r="57" spans="1:6" ht="15">
      <c r="A57" s="359" t="s">
        <v>400</v>
      </c>
      <c r="B57" s="358"/>
      <c r="C57" s="126">
        <v>47</v>
      </c>
      <c r="D57" s="203"/>
      <c r="E57" s="364"/>
      <c r="F57" s="204"/>
    </row>
    <row r="58" spans="1:6" ht="15">
      <c r="A58" s="359" t="s">
        <v>401</v>
      </c>
      <c r="B58" s="358"/>
      <c r="C58" s="126">
        <v>48</v>
      </c>
      <c r="D58" s="203"/>
      <c r="E58" s="364"/>
      <c r="F58" s="204"/>
    </row>
    <row r="59" spans="1:6" ht="15">
      <c r="A59" s="359" t="s">
        <v>402</v>
      </c>
      <c r="B59" s="358"/>
      <c r="C59" s="126">
        <v>49</v>
      </c>
      <c r="D59" s="203"/>
      <c r="E59" s="364"/>
      <c r="F59" s="204"/>
    </row>
    <row r="60" spans="1:6" ht="15">
      <c r="A60" s="359" t="s">
        <v>403</v>
      </c>
      <c r="B60" s="358"/>
      <c r="C60" s="126">
        <v>50</v>
      </c>
      <c r="D60" s="203"/>
      <c r="E60" s="364"/>
      <c r="F60" s="204"/>
    </row>
    <row r="61" spans="1:6" ht="15">
      <c r="A61" s="359" t="s">
        <v>404</v>
      </c>
      <c r="B61" s="358"/>
      <c r="C61" s="126">
        <v>51</v>
      </c>
      <c r="D61" s="203"/>
      <c r="E61" s="364"/>
      <c r="F61" s="204"/>
    </row>
    <row r="62" spans="1:6" ht="15">
      <c r="A62" s="359" t="s">
        <v>405</v>
      </c>
      <c r="B62" s="358"/>
      <c r="C62" s="126">
        <v>52</v>
      </c>
      <c r="D62" s="203"/>
      <c r="E62" s="364"/>
      <c r="F62" s="204"/>
    </row>
    <row r="63" spans="1:6" ht="15">
      <c r="A63" s="359" t="s">
        <v>406</v>
      </c>
      <c r="B63" s="358"/>
      <c r="C63" s="126">
        <v>53</v>
      </c>
      <c r="D63" s="203"/>
      <c r="E63" s="364"/>
      <c r="F63" s="204"/>
    </row>
    <row r="64" spans="1:6" ht="15">
      <c r="A64" s="359" t="s">
        <v>407</v>
      </c>
      <c r="B64" s="358"/>
      <c r="C64" s="126">
        <v>54</v>
      </c>
      <c r="D64" s="203"/>
      <c r="E64" s="364"/>
      <c r="F64" s="204"/>
    </row>
    <row r="65" spans="1:6" ht="15">
      <c r="A65" s="359" t="s">
        <v>408</v>
      </c>
      <c r="B65" s="358"/>
      <c r="C65" s="126">
        <v>55</v>
      </c>
      <c r="D65" s="203"/>
      <c r="E65" s="364"/>
      <c r="F65" s="204"/>
    </row>
    <row r="66" spans="1:6" ht="15">
      <c r="A66" s="359" t="s">
        <v>409</v>
      </c>
      <c r="B66" s="358"/>
      <c r="C66" s="126">
        <v>56</v>
      </c>
      <c r="D66" s="203"/>
      <c r="E66" s="364"/>
      <c r="F66" s="204"/>
    </row>
    <row r="67" spans="1:6" ht="15">
      <c r="A67" s="359" t="s">
        <v>410</v>
      </c>
      <c r="B67" s="358"/>
      <c r="C67" s="126">
        <v>57</v>
      </c>
      <c r="D67" s="203"/>
      <c r="E67" s="364"/>
      <c r="F67" s="204"/>
    </row>
    <row r="68" spans="1:6" ht="15">
      <c r="A68" s="359" t="s">
        <v>411</v>
      </c>
      <c r="B68" s="358"/>
      <c r="C68" s="126">
        <v>58</v>
      </c>
      <c r="D68" s="203"/>
      <c r="E68" s="364"/>
      <c r="F68" s="204"/>
    </row>
    <row r="69" spans="1:6" ht="15">
      <c r="A69" s="359" t="s">
        <v>412</v>
      </c>
      <c r="B69" s="358"/>
      <c r="C69" s="126">
        <v>59</v>
      </c>
      <c r="D69" s="203"/>
      <c r="E69" s="364"/>
      <c r="F69" s="204"/>
    </row>
    <row r="70" spans="1:6" ht="15">
      <c r="A70" s="359" t="s">
        <v>413</v>
      </c>
      <c r="B70" s="358"/>
      <c r="C70" s="126">
        <v>60</v>
      </c>
      <c r="D70" s="203"/>
      <c r="E70" s="364"/>
      <c r="F70" s="204"/>
    </row>
    <row r="71" spans="1:6" ht="15">
      <c r="A71" s="359" t="s">
        <v>414</v>
      </c>
      <c r="B71" s="358"/>
      <c r="C71" s="126">
        <v>61</v>
      </c>
      <c r="D71" s="203"/>
      <c r="E71" s="364"/>
      <c r="F71" s="204"/>
    </row>
    <row r="72" spans="1:6" ht="15">
      <c r="A72" s="359" t="s">
        <v>415</v>
      </c>
      <c r="B72" s="358"/>
      <c r="C72" s="126">
        <v>62</v>
      </c>
      <c r="D72" s="203"/>
      <c r="E72" s="364"/>
      <c r="F72" s="204"/>
    </row>
    <row r="73" spans="1:6" ht="15">
      <c r="A73" s="359" t="s">
        <v>416</v>
      </c>
      <c r="B73" s="358"/>
      <c r="C73" s="126">
        <v>63</v>
      </c>
      <c r="D73" s="203"/>
      <c r="E73" s="364"/>
      <c r="F73" s="204"/>
    </row>
    <row r="74" spans="1:6" ht="15">
      <c r="A74" s="359" t="s">
        <v>417</v>
      </c>
      <c r="B74" s="358"/>
      <c r="C74" s="126">
        <v>64</v>
      </c>
      <c r="D74" s="203"/>
      <c r="E74" s="364"/>
      <c r="F74" s="204"/>
    </row>
    <row r="75" spans="1:6" ht="15">
      <c r="A75" s="359" t="s">
        <v>418</v>
      </c>
      <c r="B75" s="358"/>
      <c r="C75" s="126">
        <v>65</v>
      </c>
      <c r="D75" s="203"/>
      <c r="E75" s="364"/>
      <c r="F75" s="204"/>
    </row>
    <row r="76" spans="1:6" ht="15">
      <c r="A76" s="359" t="s">
        <v>419</v>
      </c>
      <c r="B76" s="358"/>
      <c r="C76" s="126">
        <v>66</v>
      </c>
      <c r="D76" s="203"/>
      <c r="E76" s="364"/>
      <c r="F76" s="204"/>
    </row>
    <row r="77" spans="1:6" ht="15">
      <c r="A77" s="359" t="s">
        <v>420</v>
      </c>
      <c r="B77" s="358"/>
      <c r="C77" s="126">
        <v>67</v>
      </c>
      <c r="D77" s="203"/>
      <c r="E77" s="364"/>
      <c r="F77" s="204"/>
    </row>
    <row r="78" spans="1:6" ht="15">
      <c r="A78" s="359" t="s">
        <v>421</v>
      </c>
      <c r="B78" s="358"/>
      <c r="C78" s="126">
        <v>68</v>
      </c>
      <c r="D78" s="203"/>
      <c r="E78" s="364"/>
      <c r="F78" s="204"/>
    </row>
    <row r="79" spans="1:6" ht="15">
      <c r="A79" s="359" t="s">
        <v>422</v>
      </c>
      <c r="B79" s="358"/>
      <c r="C79" s="126">
        <v>69</v>
      </c>
      <c r="D79" s="203"/>
      <c r="E79" s="364"/>
      <c r="F79" s="204"/>
    </row>
    <row r="80" spans="1:6" ht="15">
      <c r="A80" s="359" t="s">
        <v>423</v>
      </c>
      <c r="B80" s="358"/>
      <c r="C80" s="126">
        <v>70</v>
      </c>
      <c r="D80" s="203"/>
      <c r="E80" s="364"/>
      <c r="F80" s="204"/>
    </row>
    <row r="81" spans="1:6" ht="15">
      <c r="A81" s="359" t="s">
        <v>424</v>
      </c>
      <c r="B81" s="358"/>
      <c r="C81" s="126">
        <v>71</v>
      </c>
      <c r="D81" s="203"/>
      <c r="E81" s="364"/>
      <c r="F81" s="204"/>
    </row>
    <row r="82" spans="1:6" ht="15">
      <c r="A82" s="359" t="s">
        <v>425</v>
      </c>
      <c r="B82" s="358"/>
      <c r="C82" s="126">
        <v>72</v>
      </c>
      <c r="D82" s="203"/>
      <c r="E82" s="364"/>
      <c r="F82" s="204"/>
    </row>
    <row r="83" spans="1:6" ht="15">
      <c r="A83" s="359" t="s">
        <v>426</v>
      </c>
      <c r="B83" s="358"/>
      <c r="C83" s="126">
        <v>73</v>
      </c>
      <c r="D83" s="203"/>
      <c r="E83" s="364"/>
      <c r="F83" s="204"/>
    </row>
    <row r="84" spans="1:6" ht="15">
      <c r="A84" s="359" t="s">
        <v>427</v>
      </c>
      <c r="B84" s="358"/>
      <c r="C84" s="126">
        <v>74</v>
      </c>
      <c r="D84" s="203"/>
      <c r="E84" s="364"/>
      <c r="F84" s="204"/>
    </row>
    <row r="85" spans="1:6" ht="15">
      <c r="A85" s="359" t="s">
        <v>428</v>
      </c>
      <c r="B85" s="358"/>
      <c r="C85" s="126">
        <v>75</v>
      </c>
      <c r="D85" s="203"/>
      <c r="E85" s="364"/>
      <c r="F85" s="204"/>
    </row>
    <row r="86" spans="1:6" ht="15">
      <c r="A86" s="359" t="s">
        <v>429</v>
      </c>
      <c r="B86" s="358"/>
      <c r="C86" s="126">
        <v>76</v>
      </c>
      <c r="D86" s="203"/>
      <c r="E86" s="364"/>
      <c r="F86" s="204"/>
    </row>
    <row r="87" spans="1:6" ht="15">
      <c r="A87" s="359" t="s">
        <v>430</v>
      </c>
      <c r="B87" s="358"/>
      <c r="C87" s="126">
        <v>77</v>
      </c>
      <c r="D87" s="203"/>
      <c r="E87" s="364"/>
      <c r="F87" s="204"/>
    </row>
    <row r="88" spans="1:6" ht="15">
      <c r="A88" s="359" t="s">
        <v>431</v>
      </c>
      <c r="B88" s="358"/>
      <c r="C88" s="126">
        <v>78</v>
      </c>
      <c r="D88" s="203"/>
      <c r="E88" s="364"/>
      <c r="F88" s="204"/>
    </row>
    <row r="89" spans="1:6" ht="15">
      <c r="A89" s="359" t="s">
        <v>432</v>
      </c>
      <c r="B89" s="358"/>
      <c r="C89" s="126">
        <v>79</v>
      </c>
      <c r="D89" s="203"/>
      <c r="E89" s="364"/>
      <c r="F89" s="204"/>
    </row>
    <row r="90" spans="1:6" ht="15">
      <c r="A90" s="359" t="s">
        <v>433</v>
      </c>
      <c r="B90" s="358"/>
      <c r="C90" s="126">
        <v>80</v>
      </c>
      <c r="D90" s="203"/>
      <c r="E90" s="364"/>
      <c r="F90" s="204"/>
    </row>
    <row r="91" spans="1:6" ht="15">
      <c r="A91" s="359" t="s">
        <v>434</v>
      </c>
      <c r="B91" s="358"/>
      <c r="C91" s="126">
        <v>81</v>
      </c>
      <c r="D91" s="203"/>
      <c r="E91" s="364"/>
      <c r="F91" s="204"/>
    </row>
    <row r="92" spans="1:6" ht="15">
      <c r="A92" s="359" t="s">
        <v>435</v>
      </c>
      <c r="B92" s="358"/>
      <c r="C92" s="126">
        <v>82</v>
      </c>
      <c r="D92" s="203"/>
      <c r="E92" s="364"/>
      <c r="F92" s="204"/>
    </row>
    <row r="93" spans="1:6" ht="15">
      <c r="A93" s="359" t="s">
        <v>436</v>
      </c>
      <c r="B93" s="358"/>
      <c r="C93" s="126">
        <v>83</v>
      </c>
      <c r="D93" s="203"/>
      <c r="E93" s="364"/>
      <c r="F93" s="204"/>
    </row>
    <row r="94" spans="1:6" ht="15">
      <c r="A94" s="359" t="s">
        <v>437</v>
      </c>
      <c r="B94" s="358"/>
      <c r="C94" s="126">
        <v>84</v>
      </c>
      <c r="D94" s="203"/>
      <c r="E94" s="364"/>
      <c r="F94" s="204"/>
    </row>
    <row r="95" spans="1:6" ht="15">
      <c r="A95" s="359" t="s">
        <v>438</v>
      </c>
      <c r="B95" s="358"/>
      <c r="C95" s="126">
        <v>85</v>
      </c>
      <c r="D95" s="203"/>
      <c r="E95" s="364"/>
      <c r="F95" s="204"/>
    </row>
    <row r="96" spans="1:6" ht="15">
      <c r="A96" s="359" t="s">
        <v>439</v>
      </c>
      <c r="B96" s="358"/>
      <c r="C96" s="126">
        <v>86</v>
      </c>
      <c r="D96" s="203"/>
      <c r="E96" s="364"/>
      <c r="F96" s="204"/>
    </row>
    <row r="97" spans="1:6" ht="15">
      <c r="A97" s="359" t="s">
        <v>440</v>
      </c>
      <c r="B97" s="358"/>
      <c r="C97" s="126">
        <v>87</v>
      </c>
      <c r="D97" s="203"/>
      <c r="E97" s="364"/>
      <c r="F97" s="204"/>
    </row>
    <row r="98" spans="1:6" ht="15">
      <c r="A98" s="359" t="s">
        <v>441</v>
      </c>
      <c r="B98" s="358"/>
      <c r="C98" s="126">
        <v>88</v>
      </c>
      <c r="D98" s="203"/>
      <c r="E98" s="364"/>
      <c r="F98" s="204"/>
    </row>
    <row r="99" spans="1:6" ht="15">
      <c r="A99" s="359" t="s">
        <v>442</v>
      </c>
      <c r="B99" s="358"/>
      <c r="C99" s="126">
        <v>89</v>
      </c>
      <c r="D99" s="203"/>
      <c r="E99" s="364"/>
      <c r="F99" s="204"/>
    </row>
    <row r="100" spans="1:6" ht="15">
      <c r="A100" s="359" t="s">
        <v>443</v>
      </c>
      <c r="B100" s="358"/>
      <c r="C100" s="126">
        <v>90</v>
      </c>
      <c r="D100" s="203"/>
      <c r="E100" s="364"/>
      <c r="F100" s="204"/>
    </row>
    <row r="101" spans="1:6" ht="15">
      <c r="A101" s="359" t="s">
        <v>444</v>
      </c>
      <c r="B101" s="358"/>
      <c r="C101" s="126">
        <v>91</v>
      </c>
      <c r="D101" s="203"/>
      <c r="E101" s="364"/>
      <c r="F101" s="204"/>
    </row>
    <row r="102" spans="1:6" ht="15">
      <c r="A102" s="359" t="s">
        <v>445</v>
      </c>
      <c r="B102" s="358"/>
      <c r="C102" s="126">
        <v>92</v>
      </c>
      <c r="D102" s="203"/>
      <c r="E102" s="364"/>
      <c r="F102" s="204"/>
    </row>
    <row r="103" spans="1:6" ht="15">
      <c r="A103" s="359" t="s">
        <v>446</v>
      </c>
      <c r="B103" s="358"/>
      <c r="C103" s="126">
        <v>93</v>
      </c>
      <c r="D103" s="203"/>
      <c r="E103" s="364"/>
      <c r="F103" s="204"/>
    </row>
    <row r="104" spans="1:6" ht="15">
      <c r="A104" s="359" t="s">
        <v>447</v>
      </c>
      <c r="B104" s="358"/>
      <c r="C104" s="126">
        <v>94</v>
      </c>
      <c r="D104" s="203"/>
      <c r="E104" s="364"/>
      <c r="F104" s="204"/>
    </row>
    <row r="105" spans="1:6" ht="15">
      <c r="A105" s="359" t="s">
        <v>448</v>
      </c>
      <c r="B105" s="358"/>
      <c r="C105" s="126">
        <v>95</v>
      </c>
      <c r="D105" s="203"/>
      <c r="E105" s="364"/>
      <c r="F105" s="204"/>
    </row>
    <row r="106" spans="1:6" ht="15">
      <c r="A106" s="359" t="s">
        <v>449</v>
      </c>
      <c r="B106" s="358"/>
      <c r="C106" s="126">
        <v>96</v>
      </c>
      <c r="D106" s="203"/>
      <c r="E106" s="364"/>
      <c r="F106" s="204"/>
    </row>
    <row r="107" spans="1:6" ht="15">
      <c r="A107" s="359" t="s">
        <v>450</v>
      </c>
      <c r="B107" s="358"/>
      <c r="C107" s="126">
        <v>97</v>
      </c>
      <c r="D107" s="203"/>
      <c r="E107" s="364"/>
      <c r="F107" s="204"/>
    </row>
    <row r="108" spans="1:6" ht="15">
      <c r="A108" s="359" t="s">
        <v>451</v>
      </c>
      <c r="B108" s="358"/>
      <c r="C108" s="126">
        <v>98</v>
      </c>
      <c r="D108" s="203"/>
      <c r="E108" s="364"/>
      <c r="F108" s="204"/>
    </row>
    <row r="109" spans="1:6" ht="15">
      <c r="A109" s="359" t="s">
        <v>452</v>
      </c>
      <c r="B109" s="358"/>
      <c r="C109" s="126">
        <v>99</v>
      </c>
      <c r="D109" s="203"/>
      <c r="E109" s="364"/>
      <c r="F109" s="204"/>
    </row>
    <row r="110" spans="1:6" ht="15">
      <c r="A110" s="359" t="s">
        <v>453</v>
      </c>
      <c r="B110" s="358"/>
      <c r="C110" s="126">
        <v>100</v>
      </c>
      <c r="D110" s="203"/>
      <c r="E110" s="364"/>
      <c r="F110" s="204"/>
    </row>
    <row r="111" spans="1:6" ht="15">
      <c r="A111" s="359" t="s">
        <v>454</v>
      </c>
      <c r="B111" s="358"/>
      <c r="C111" s="126">
        <v>101</v>
      </c>
      <c r="D111" s="203"/>
      <c r="E111" s="364"/>
      <c r="F111" s="204"/>
    </row>
    <row r="112" spans="1:6" ht="15">
      <c r="A112" s="359" t="s">
        <v>455</v>
      </c>
      <c r="B112" s="358"/>
      <c r="C112" s="126">
        <v>102</v>
      </c>
      <c r="D112" s="203"/>
      <c r="E112" s="364"/>
      <c r="F112" s="204"/>
    </row>
    <row r="113" spans="1:6" ht="15">
      <c r="A113" s="359" t="s">
        <v>456</v>
      </c>
      <c r="B113" s="358"/>
      <c r="C113" s="126">
        <v>103</v>
      </c>
      <c r="D113" s="203"/>
      <c r="E113" s="364"/>
      <c r="F113" s="204"/>
    </row>
    <row r="114" spans="1:6" ht="15">
      <c r="A114" s="359" t="s">
        <v>457</v>
      </c>
      <c r="B114" s="358"/>
      <c r="C114" s="126">
        <v>104</v>
      </c>
      <c r="D114" s="203"/>
      <c r="E114" s="364"/>
      <c r="F114" s="204"/>
    </row>
    <row r="115" spans="1:6" ht="15">
      <c r="A115" s="359" t="s">
        <v>458</v>
      </c>
      <c r="B115" s="358"/>
      <c r="C115" s="126">
        <v>105</v>
      </c>
      <c r="D115" s="203"/>
      <c r="E115" s="364"/>
      <c r="F115" s="204"/>
    </row>
    <row r="116" spans="1:6" ht="15">
      <c r="A116" s="359" t="s">
        <v>459</v>
      </c>
      <c r="B116" s="358"/>
      <c r="C116" s="126">
        <v>106</v>
      </c>
      <c r="D116" s="203"/>
      <c r="E116" s="364"/>
      <c r="F116" s="204"/>
    </row>
    <row r="117" spans="1:6" ht="15">
      <c r="A117" s="359" t="s">
        <v>460</v>
      </c>
      <c r="B117" s="358"/>
      <c r="C117" s="126">
        <v>107</v>
      </c>
      <c r="D117" s="203"/>
      <c r="E117" s="364"/>
      <c r="F117" s="204"/>
    </row>
    <row r="118" spans="1:6" ht="15">
      <c r="A118" s="359" t="s">
        <v>461</v>
      </c>
      <c r="B118" s="358"/>
      <c r="C118" s="126">
        <v>108</v>
      </c>
      <c r="D118" s="203"/>
      <c r="E118" s="364"/>
      <c r="F118" s="204"/>
    </row>
    <row r="119" spans="1:6" ht="15">
      <c r="A119" s="359" t="s">
        <v>462</v>
      </c>
      <c r="B119" s="358"/>
      <c r="C119" s="126">
        <v>109</v>
      </c>
      <c r="D119" s="203"/>
      <c r="E119" s="364"/>
      <c r="F119" s="204"/>
    </row>
    <row r="120" spans="1:6" ht="15">
      <c r="A120" s="359" t="s">
        <v>463</v>
      </c>
      <c r="B120" s="358"/>
      <c r="C120" s="126">
        <v>110</v>
      </c>
      <c r="D120" s="203"/>
      <c r="E120" s="364"/>
      <c r="F120" s="204"/>
    </row>
    <row r="121" spans="1:6" ht="15">
      <c r="A121" s="359" t="s">
        <v>464</v>
      </c>
      <c r="B121" s="358"/>
      <c r="C121" s="126">
        <v>111</v>
      </c>
      <c r="D121" s="203"/>
      <c r="E121" s="364"/>
      <c r="F121" s="204"/>
    </row>
    <row r="122" spans="1:6" ht="15">
      <c r="A122" s="359" t="s">
        <v>465</v>
      </c>
      <c r="B122" s="358"/>
      <c r="C122" s="126">
        <v>112</v>
      </c>
      <c r="D122" s="203"/>
      <c r="E122" s="364"/>
      <c r="F122" s="204"/>
    </row>
    <row r="123" spans="1:6" ht="15">
      <c r="A123" s="359" t="s">
        <v>466</v>
      </c>
      <c r="B123" s="358"/>
      <c r="C123" s="126">
        <v>113</v>
      </c>
      <c r="D123" s="203"/>
      <c r="E123" s="364"/>
      <c r="F123" s="204"/>
    </row>
    <row r="124" spans="1:6" ht="15">
      <c r="A124" s="359" t="s">
        <v>467</v>
      </c>
      <c r="B124" s="358"/>
      <c r="C124" s="126">
        <v>114</v>
      </c>
      <c r="D124" s="203"/>
      <c r="E124" s="364"/>
      <c r="F124" s="204"/>
    </row>
    <row r="125" spans="1:6" ht="15">
      <c r="A125" s="359" t="s">
        <v>468</v>
      </c>
      <c r="B125" s="358"/>
      <c r="C125" s="126">
        <v>115</v>
      </c>
      <c r="D125" s="203"/>
      <c r="E125" s="364"/>
      <c r="F125" s="204"/>
    </row>
    <row r="126" spans="1:6" ht="15">
      <c r="A126" s="359" t="s">
        <v>469</v>
      </c>
      <c r="B126" s="358"/>
      <c r="C126" s="126">
        <v>116</v>
      </c>
      <c r="D126" s="203"/>
      <c r="E126" s="364"/>
      <c r="F126" s="204"/>
    </row>
    <row r="127" spans="1:6" ht="15">
      <c r="A127" s="359" t="s">
        <v>470</v>
      </c>
      <c r="B127" s="358"/>
      <c r="C127" s="126">
        <v>117</v>
      </c>
      <c r="D127" s="203"/>
      <c r="E127" s="364"/>
      <c r="F127" s="204"/>
    </row>
    <row r="128" spans="1:6" ht="15">
      <c r="A128" s="359" t="s">
        <v>471</v>
      </c>
      <c r="B128" s="358"/>
      <c r="C128" s="126">
        <v>118</v>
      </c>
      <c r="D128" s="203"/>
      <c r="E128" s="364"/>
      <c r="F128" s="204"/>
    </row>
    <row r="129" spans="1:6" ht="15">
      <c r="A129" s="359" t="s">
        <v>472</v>
      </c>
      <c r="B129" s="358"/>
      <c r="C129" s="126">
        <v>119</v>
      </c>
      <c r="D129" s="203"/>
      <c r="E129" s="364"/>
      <c r="F129" s="204"/>
    </row>
    <row r="130" spans="1:6" ht="15">
      <c r="A130" s="359" t="s">
        <v>473</v>
      </c>
      <c r="B130" s="358"/>
      <c r="C130" s="126">
        <v>120</v>
      </c>
      <c r="D130" s="203"/>
      <c r="E130" s="364"/>
      <c r="F130" s="204"/>
    </row>
    <row r="131" spans="1:6" ht="15">
      <c r="A131" s="359" t="s">
        <v>474</v>
      </c>
      <c r="B131" s="358"/>
      <c r="C131" s="126">
        <v>121</v>
      </c>
      <c r="D131" s="203"/>
      <c r="E131" s="364"/>
      <c r="F131" s="204"/>
    </row>
    <row r="132" spans="1:6" ht="15">
      <c r="A132" s="359" t="s">
        <v>475</v>
      </c>
      <c r="B132" s="358"/>
      <c r="C132" s="126">
        <v>122</v>
      </c>
      <c r="D132" s="203"/>
      <c r="E132" s="364"/>
      <c r="F132" s="204"/>
    </row>
    <row r="133" spans="1:6" ht="15">
      <c r="A133" s="359" t="s">
        <v>476</v>
      </c>
      <c r="B133" s="358"/>
      <c r="C133" s="126">
        <v>123</v>
      </c>
      <c r="D133" s="203"/>
      <c r="E133" s="364"/>
      <c r="F133" s="204"/>
    </row>
    <row r="134" spans="1:6" ht="15">
      <c r="A134" s="359" t="s">
        <v>477</v>
      </c>
      <c r="B134" s="358"/>
      <c r="C134" s="126">
        <v>124</v>
      </c>
      <c r="D134" s="203"/>
      <c r="E134" s="364"/>
      <c r="F134" s="204"/>
    </row>
    <row r="135" spans="1:6" ht="15">
      <c r="A135" s="359" t="s">
        <v>478</v>
      </c>
      <c r="B135" s="358"/>
      <c r="C135" s="126">
        <v>125</v>
      </c>
      <c r="D135" s="203"/>
      <c r="E135" s="364"/>
      <c r="F135" s="204"/>
    </row>
    <row r="136" spans="1:6" ht="15">
      <c r="A136" s="359" t="s">
        <v>479</v>
      </c>
      <c r="B136" s="358"/>
      <c r="C136" s="126">
        <v>126</v>
      </c>
      <c r="D136" s="203"/>
      <c r="E136" s="364"/>
      <c r="F136" s="204"/>
    </row>
    <row r="137" spans="1:6" ht="15">
      <c r="A137" s="359" t="s">
        <v>480</v>
      </c>
      <c r="B137" s="358"/>
      <c r="C137" s="126">
        <v>127</v>
      </c>
      <c r="D137" s="203"/>
      <c r="E137" s="364"/>
      <c r="F137" s="204"/>
    </row>
    <row r="138" spans="1:6" ht="15">
      <c r="A138" s="359" t="s">
        <v>481</v>
      </c>
      <c r="B138" s="358"/>
      <c r="C138" s="126">
        <v>128</v>
      </c>
      <c r="D138" s="203"/>
      <c r="E138" s="364"/>
      <c r="F138" s="204"/>
    </row>
    <row r="139" spans="1:6" ht="15">
      <c r="A139" s="359" t="s">
        <v>482</v>
      </c>
      <c r="B139" s="358"/>
      <c r="C139" s="126">
        <v>129</v>
      </c>
      <c r="D139" s="203"/>
      <c r="E139" s="364"/>
      <c r="F139" s="204"/>
    </row>
    <row r="140" spans="1:6" ht="15">
      <c r="A140" s="359" t="s">
        <v>483</v>
      </c>
      <c r="B140" s="358"/>
      <c r="C140" s="126">
        <v>130</v>
      </c>
      <c r="D140" s="203"/>
      <c r="E140" s="364"/>
      <c r="F140" s="204"/>
    </row>
    <row r="141" spans="1:6" ht="15">
      <c r="A141" s="359" t="s">
        <v>484</v>
      </c>
      <c r="B141" s="358"/>
      <c r="C141" s="126">
        <v>131</v>
      </c>
      <c r="D141" s="203"/>
      <c r="E141" s="364"/>
      <c r="F141" s="204"/>
    </row>
    <row r="142" spans="1:6" ht="15">
      <c r="A142" s="359" t="s">
        <v>485</v>
      </c>
      <c r="B142" s="358"/>
      <c r="C142" s="126">
        <v>132</v>
      </c>
      <c r="D142" s="203"/>
      <c r="E142" s="364"/>
      <c r="F142" s="204"/>
    </row>
    <row r="143" spans="1:6" ht="15">
      <c r="A143" s="359" t="s">
        <v>486</v>
      </c>
      <c r="B143" s="358"/>
      <c r="C143" s="126">
        <v>133</v>
      </c>
      <c r="D143" s="203"/>
      <c r="E143" s="364"/>
      <c r="F143" s="204"/>
    </row>
    <row r="144" spans="1:6" ht="15">
      <c r="A144" s="359" t="s">
        <v>487</v>
      </c>
      <c r="B144" s="358"/>
      <c r="C144" s="126">
        <v>134</v>
      </c>
      <c r="D144" s="203"/>
      <c r="E144" s="364"/>
      <c r="F144" s="204"/>
    </row>
    <row r="145" spans="1:6" ht="15">
      <c r="A145" s="359" t="s">
        <v>488</v>
      </c>
      <c r="B145" s="358"/>
      <c r="C145" s="126">
        <v>135</v>
      </c>
      <c r="D145" s="203"/>
      <c r="E145" s="364"/>
      <c r="F145" s="204"/>
    </row>
    <row r="146" spans="1:6" ht="15">
      <c r="A146" s="359" t="s">
        <v>489</v>
      </c>
      <c r="B146" s="358"/>
      <c r="C146" s="126">
        <v>136</v>
      </c>
      <c r="D146" s="203"/>
      <c r="E146" s="364"/>
      <c r="F146" s="204"/>
    </row>
    <row r="147" spans="1:6" ht="15">
      <c r="A147" s="359" t="s">
        <v>490</v>
      </c>
      <c r="B147" s="358"/>
      <c r="C147" s="126">
        <v>137</v>
      </c>
      <c r="D147" s="203"/>
      <c r="E147" s="364"/>
      <c r="F147" s="204"/>
    </row>
    <row r="148" spans="1:6" ht="15">
      <c r="A148" s="359" t="s">
        <v>491</v>
      </c>
      <c r="B148" s="358"/>
      <c r="C148" s="126">
        <v>138</v>
      </c>
      <c r="D148" s="203"/>
      <c r="E148" s="364"/>
      <c r="F148" s="204"/>
    </row>
    <row r="149" spans="1:6" ht="15">
      <c r="A149" s="359" t="s">
        <v>492</v>
      </c>
      <c r="B149" s="358"/>
      <c r="C149" s="126">
        <v>139</v>
      </c>
      <c r="D149" s="203"/>
      <c r="E149" s="364"/>
      <c r="F149" s="204"/>
    </row>
    <row r="150" spans="1:6" ht="15">
      <c r="A150" s="359" t="s">
        <v>493</v>
      </c>
      <c r="B150" s="358"/>
      <c r="C150" s="126">
        <v>140</v>
      </c>
      <c r="D150" s="203"/>
      <c r="E150" s="364"/>
      <c r="F150" s="204"/>
    </row>
    <row r="151" spans="1:6" ht="15">
      <c r="A151" s="359" t="s">
        <v>494</v>
      </c>
      <c r="B151" s="358"/>
      <c r="C151" s="126">
        <v>141</v>
      </c>
      <c r="D151" s="203"/>
      <c r="E151" s="364"/>
      <c r="F151" s="204"/>
    </row>
    <row r="152" spans="1:6" ht="15">
      <c r="A152" s="359" t="s">
        <v>495</v>
      </c>
      <c r="B152" s="358"/>
      <c r="C152" s="126">
        <v>142</v>
      </c>
      <c r="D152" s="203"/>
      <c r="E152" s="364"/>
      <c r="F152" s="204"/>
    </row>
    <row r="153" spans="1:6" ht="15">
      <c r="A153" s="359" t="s">
        <v>496</v>
      </c>
      <c r="B153" s="358"/>
      <c r="C153" s="126">
        <v>143</v>
      </c>
      <c r="D153" s="203"/>
      <c r="E153" s="364"/>
      <c r="F153" s="204"/>
    </row>
    <row r="154" spans="1:6" ht="15">
      <c r="A154" s="359" t="s">
        <v>497</v>
      </c>
      <c r="B154" s="358"/>
      <c r="C154" s="126">
        <v>144</v>
      </c>
      <c r="D154" s="203"/>
      <c r="E154" s="364"/>
      <c r="F154" s="204"/>
    </row>
    <row r="155" spans="1:6" ht="15">
      <c r="A155" s="359" t="s">
        <v>498</v>
      </c>
      <c r="B155" s="358"/>
      <c r="C155" s="126">
        <v>145</v>
      </c>
      <c r="D155" s="203"/>
      <c r="E155" s="364"/>
      <c r="F155" s="204"/>
    </row>
    <row r="156" spans="1:6" ht="15">
      <c r="A156" s="359" t="s">
        <v>499</v>
      </c>
      <c r="B156" s="358"/>
      <c r="C156" s="126">
        <v>146</v>
      </c>
      <c r="D156" s="203"/>
      <c r="E156" s="364"/>
      <c r="F156" s="204"/>
    </row>
    <row r="157" spans="1:6" ht="15">
      <c r="A157" s="359" t="s">
        <v>500</v>
      </c>
      <c r="B157" s="358"/>
      <c r="C157" s="126">
        <v>147</v>
      </c>
      <c r="D157" s="203"/>
      <c r="E157" s="364"/>
      <c r="F157" s="204"/>
    </row>
    <row r="158" spans="1:6" ht="15">
      <c r="A158" s="359" t="s">
        <v>501</v>
      </c>
      <c r="B158" s="358"/>
      <c r="C158" s="126">
        <v>148</v>
      </c>
      <c r="D158" s="203"/>
      <c r="E158" s="364"/>
      <c r="F158" s="204"/>
    </row>
    <row r="159" spans="1:6" ht="15">
      <c r="A159" s="359" t="s">
        <v>502</v>
      </c>
      <c r="B159" s="358"/>
      <c r="C159" s="126">
        <v>149</v>
      </c>
      <c r="D159" s="203"/>
      <c r="E159" s="364"/>
      <c r="F159" s="204"/>
    </row>
    <row r="160" spans="1:6" ht="15">
      <c r="A160" s="359" t="s">
        <v>503</v>
      </c>
      <c r="B160" s="358"/>
      <c r="C160" s="126">
        <v>150</v>
      </c>
      <c r="D160" s="203"/>
      <c r="E160" s="364"/>
      <c r="F160" s="204"/>
    </row>
    <row r="161" spans="1:6" ht="15">
      <c r="A161" s="359" t="s">
        <v>504</v>
      </c>
      <c r="B161" s="358"/>
      <c r="C161" s="126">
        <v>151</v>
      </c>
      <c r="D161" s="203"/>
      <c r="E161" s="364"/>
      <c r="F161" s="204"/>
    </row>
    <row r="162" spans="1:6" ht="15">
      <c r="A162" s="359" t="s">
        <v>505</v>
      </c>
      <c r="B162" s="358"/>
      <c r="C162" s="126">
        <v>152</v>
      </c>
      <c r="D162" s="203"/>
      <c r="E162" s="364"/>
      <c r="F162" s="204"/>
    </row>
    <row r="163" spans="1:6" ht="15">
      <c r="A163" s="359" t="s">
        <v>506</v>
      </c>
      <c r="B163" s="358"/>
      <c r="C163" s="126">
        <v>153</v>
      </c>
      <c r="D163" s="203"/>
      <c r="E163" s="364"/>
      <c r="F163" s="204"/>
    </row>
    <row r="164" spans="1:6" ht="15">
      <c r="A164" s="359" t="s">
        <v>507</v>
      </c>
      <c r="B164" s="358"/>
      <c r="C164" s="126">
        <v>154</v>
      </c>
      <c r="D164" s="203"/>
      <c r="E164" s="364"/>
      <c r="F164" s="204"/>
    </row>
    <row r="165" spans="1:6" ht="15">
      <c r="A165" s="359" t="s">
        <v>508</v>
      </c>
      <c r="B165" s="358"/>
      <c r="C165" s="126">
        <v>155</v>
      </c>
      <c r="D165" s="203"/>
      <c r="E165" s="364"/>
      <c r="F165" s="204"/>
    </row>
    <row r="166" spans="1:6" ht="15">
      <c r="A166" s="359" t="s">
        <v>509</v>
      </c>
      <c r="B166" s="358"/>
      <c r="C166" s="126">
        <v>156</v>
      </c>
      <c r="D166" s="203"/>
      <c r="E166" s="364"/>
      <c r="F166" s="204"/>
    </row>
    <row r="167" spans="1:6" ht="15">
      <c r="A167" s="359" t="s">
        <v>510</v>
      </c>
      <c r="B167" s="358"/>
      <c r="C167" s="126">
        <v>157</v>
      </c>
      <c r="D167" s="203"/>
      <c r="E167" s="364"/>
      <c r="F167" s="204"/>
    </row>
    <row r="168" spans="1:6" ht="15">
      <c r="A168" s="359" t="s">
        <v>511</v>
      </c>
      <c r="B168" s="358"/>
      <c r="C168" s="126">
        <v>158</v>
      </c>
      <c r="D168" s="203"/>
      <c r="E168" s="364"/>
      <c r="F168" s="204"/>
    </row>
    <row r="169" spans="1:6" ht="15">
      <c r="A169" s="359" t="s">
        <v>512</v>
      </c>
      <c r="B169" s="358"/>
      <c r="C169" s="126">
        <v>159</v>
      </c>
      <c r="D169" s="203"/>
      <c r="E169" s="364"/>
      <c r="F169" s="204"/>
    </row>
    <row r="170" spans="1:6" ht="15">
      <c r="A170" s="359" t="s">
        <v>513</v>
      </c>
      <c r="B170" s="358"/>
      <c r="C170" s="126">
        <v>160</v>
      </c>
      <c r="D170" s="203"/>
      <c r="E170" s="364"/>
      <c r="F170" s="204"/>
    </row>
    <row r="171" spans="1:6" ht="15">
      <c r="A171" s="359" t="s">
        <v>514</v>
      </c>
      <c r="B171" s="358"/>
      <c r="C171" s="126">
        <v>161</v>
      </c>
      <c r="D171" s="203"/>
      <c r="E171" s="364"/>
      <c r="F171" s="204"/>
    </row>
    <row r="172" spans="1:6" ht="15">
      <c r="A172" s="359" t="s">
        <v>515</v>
      </c>
      <c r="B172" s="358"/>
      <c r="C172" s="126">
        <v>162</v>
      </c>
      <c r="D172" s="203"/>
      <c r="E172" s="364"/>
      <c r="F172" s="204"/>
    </row>
    <row r="173" spans="1:6" ht="15">
      <c r="A173" s="359" t="s">
        <v>516</v>
      </c>
      <c r="B173" s="358"/>
      <c r="C173" s="126">
        <v>163</v>
      </c>
      <c r="D173" s="203"/>
      <c r="E173" s="364"/>
      <c r="F173" s="204"/>
    </row>
    <row r="174" spans="1:6" ht="15">
      <c r="A174" s="359" t="s">
        <v>517</v>
      </c>
      <c r="B174" s="358"/>
      <c r="C174" s="126">
        <v>164</v>
      </c>
      <c r="D174" s="203"/>
      <c r="E174" s="364"/>
      <c r="F174" s="204"/>
    </row>
    <row r="175" spans="1:6" ht="15">
      <c r="A175" s="359" t="s">
        <v>518</v>
      </c>
      <c r="B175" s="358"/>
      <c r="C175" s="126">
        <v>165</v>
      </c>
      <c r="D175" s="203"/>
      <c r="E175" s="364"/>
      <c r="F175" s="204"/>
    </row>
    <row r="176" spans="1:6" ht="15">
      <c r="A176" s="359" t="s">
        <v>519</v>
      </c>
      <c r="B176" s="358"/>
      <c r="C176" s="126">
        <v>166</v>
      </c>
      <c r="D176" s="203"/>
      <c r="E176" s="364"/>
      <c r="F176" s="204"/>
    </row>
    <row r="177" spans="1:6" ht="15">
      <c r="A177" s="359" t="s">
        <v>520</v>
      </c>
      <c r="B177" s="358"/>
      <c r="C177" s="126">
        <v>167</v>
      </c>
      <c r="D177" s="203"/>
      <c r="E177" s="364"/>
      <c r="F177" s="204"/>
    </row>
    <row r="178" spans="1:6" ht="15">
      <c r="A178" s="359" t="s">
        <v>521</v>
      </c>
      <c r="B178" s="358"/>
      <c r="C178" s="126">
        <v>168</v>
      </c>
      <c r="D178" s="203"/>
      <c r="E178" s="364"/>
      <c r="F178" s="204"/>
    </row>
    <row r="179" spans="1:6" ht="15">
      <c r="A179" s="359" t="s">
        <v>522</v>
      </c>
      <c r="B179" s="358"/>
      <c r="C179" s="126">
        <v>169</v>
      </c>
      <c r="D179" s="203"/>
      <c r="E179" s="364"/>
      <c r="F179" s="204"/>
    </row>
    <row r="180" spans="1:6" ht="15">
      <c r="A180" s="359" t="s">
        <v>523</v>
      </c>
      <c r="B180" s="358"/>
      <c r="C180" s="126">
        <v>170</v>
      </c>
      <c r="D180" s="203"/>
      <c r="E180" s="364"/>
      <c r="F180" s="204"/>
    </row>
    <row r="181" spans="1:6" ht="15">
      <c r="A181" s="359" t="s">
        <v>524</v>
      </c>
      <c r="B181" s="358"/>
      <c r="C181" s="126">
        <v>171</v>
      </c>
      <c r="D181" s="203"/>
      <c r="E181" s="364"/>
      <c r="F181" s="204"/>
    </row>
    <row r="182" spans="1:6" ht="15">
      <c r="A182" s="359" t="s">
        <v>525</v>
      </c>
      <c r="B182" s="358"/>
      <c r="C182" s="126">
        <v>172</v>
      </c>
      <c r="D182" s="203"/>
      <c r="E182" s="364"/>
      <c r="F182" s="204"/>
    </row>
    <row r="183" spans="1:6" ht="15">
      <c r="A183" s="359" t="s">
        <v>526</v>
      </c>
      <c r="B183" s="358"/>
      <c r="C183" s="126">
        <v>173</v>
      </c>
      <c r="D183" s="203"/>
      <c r="E183" s="364"/>
      <c r="F183" s="204"/>
    </row>
    <row r="184" spans="1:6" ht="15">
      <c r="A184" s="359" t="s">
        <v>527</v>
      </c>
      <c r="B184" s="358"/>
      <c r="C184" s="126">
        <v>174</v>
      </c>
      <c r="D184" s="203"/>
      <c r="E184" s="364"/>
      <c r="F184" s="204"/>
    </row>
    <row r="185" spans="1:6" ht="15">
      <c r="A185" s="359" t="s">
        <v>528</v>
      </c>
      <c r="B185" s="358"/>
      <c r="C185" s="126">
        <v>175</v>
      </c>
      <c r="D185" s="203"/>
      <c r="E185" s="364"/>
      <c r="F185" s="204"/>
    </row>
    <row r="186" spans="1:6" ht="15">
      <c r="A186" s="359" t="s">
        <v>529</v>
      </c>
      <c r="B186" s="358"/>
      <c r="C186" s="126">
        <v>176</v>
      </c>
      <c r="D186" s="203"/>
      <c r="E186" s="364"/>
      <c r="F186" s="204"/>
    </row>
    <row r="187" spans="1:6" ht="15">
      <c r="A187" s="359" t="s">
        <v>530</v>
      </c>
      <c r="B187" s="358"/>
      <c r="C187" s="126">
        <v>177</v>
      </c>
      <c r="D187" s="203"/>
      <c r="E187" s="364"/>
      <c r="F187" s="204"/>
    </row>
    <row r="188" spans="1:6" ht="15">
      <c r="A188" s="359" t="s">
        <v>531</v>
      </c>
      <c r="B188" s="358"/>
      <c r="C188" s="126">
        <v>178</v>
      </c>
      <c r="D188" s="203"/>
      <c r="E188" s="364"/>
      <c r="F188" s="204"/>
    </row>
    <row r="189" spans="1:6" ht="15">
      <c r="A189" s="359" t="s">
        <v>532</v>
      </c>
      <c r="B189" s="358"/>
      <c r="C189" s="126">
        <v>179</v>
      </c>
      <c r="D189" s="203"/>
      <c r="E189" s="364"/>
      <c r="F189" s="204"/>
    </row>
    <row r="190" spans="1:6" ht="15">
      <c r="A190" s="359" t="s">
        <v>533</v>
      </c>
      <c r="B190" s="358"/>
      <c r="C190" s="126">
        <v>180</v>
      </c>
      <c r="D190" s="203"/>
      <c r="E190" s="364"/>
      <c r="F190" s="204"/>
    </row>
    <row r="191" spans="1:6" ht="15">
      <c r="A191" s="359" t="s">
        <v>534</v>
      </c>
      <c r="B191" s="358"/>
      <c r="C191" s="126">
        <v>181</v>
      </c>
      <c r="D191" s="203"/>
      <c r="E191" s="364"/>
      <c r="F191" s="204"/>
    </row>
    <row r="192" spans="1:6" ht="15">
      <c r="A192" s="359" t="s">
        <v>535</v>
      </c>
      <c r="B192" s="358"/>
      <c r="C192" s="126">
        <v>182</v>
      </c>
      <c r="D192" s="203"/>
      <c r="E192" s="364"/>
      <c r="F192" s="204"/>
    </row>
    <row r="193" spans="1:6" ht="15">
      <c r="A193" s="359" t="s">
        <v>536</v>
      </c>
      <c r="B193" s="358"/>
      <c r="C193" s="126">
        <v>183</v>
      </c>
      <c r="D193" s="203"/>
      <c r="E193" s="364"/>
      <c r="F193" s="204"/>
    </row>
    <row r="194" spans="1:6" ht="15">
      <c r="A194" s="359" t="s">
        <v>537</v>
      </c>
      <c r="B194" s="358"/>
      <c r="C194" s="126">
        <v>184</v>
      </c>
      <c r="D194" s="203"/>
      <c r="E194" s="364"/>
      <c r="F194" s="204"/>
    </row>
    <row r="195" spans="1:6" ht="15">
      <c r="A195" s="359" t="s">
        <v>538</v>
      </c>
      <c r="B195" s="358"/>
      <c r="C195" s="126">
        <v>185</v>
      </c>
      <c r="D195" s="203"/>
      <c r="E195" s="364"/>
      <c r="F195" s="204"/>
    </row>
    <row r="196" spans="1:6" ht="15">
      <c r="A196" s="359" t="s">
        <v>539</v>
      </c>
      <c r="B196" s="358"/>
      <c r="C196" s="126">
        <v>186</v>
      </c>
      <c r="D196" s="203"/>
      <c r="E196" s="364"/>
      <c r="F196" s="204"/>
    </row>
    <row r="197" spans="1:6" ht="15">
      <c r="A197" s="359" t="s">
        <v>540</v>
      </c>
      <c r="B197" s="358"/>
      <c r="C197" s="126">
        <v>187</v>
      </c>
      <c r="D197" s="203"/>
      <c r="E197" s="364"/>
      <c r="F197" s="204"/>
    </row>
    <row r="198" spans="1:6" ht="15">
      <c r="A198" s="359" t="s">
        <v>541</v>
      </c>
      <c r="B198" s="358"/>
      <c r="C198" s="126">
        <v>188</v>
      </c>
      <c r="D198" s="203"/>
      <c r="E198" s="364"/>
      <c r="F198" s="204"/>
    </row>
    <row r="199" spans="1:6" ht="15">
      <c r="A199" s="359" t="s">
        <v>542</v>
      </c>
      <c r="B199" s="358"/>
      <c r="C199" s="126">
        <v>189</v>
      </c>
      <c r="D199" s="203"/>
      <c r="E199" s="364"/>
      <c r="F199" s="204"/>
    </row>
    <row r="200" spans="1:6" ht="15">
      <c r="A200" s="359" t="s">
        <v>543</v>
      </c>
      <c r="B200" s="358"/>
      <c r="C200" s="126">
        <v>190</v>
      </c>
      <c r="D200" s="203"/>
      <c r="E200" s="364"/>
      <c r="F200" s="204"/>
    </row>
    <row r="201" spans="1:6" ht="15">
      <c r="A201" s="359" t="s">
        <v>544</v>
      </c>
      <c r="B201" s="358"/>
      <c r="C201" s="126">
        <v>191</v>
      </c>
      <c r="D201" s="203"/>
      <c r="E201" s="364"/>
      <c r="F201" s="204"/>
    </row>
    <row r="202" spans="1:6" ht="15">
      <c r="A202" s="359" t="s">
        <v>545</v>
      </c>
      <c r="B202" s="358"/>
      <c r="C202" s="126">
        <v>192</v>
      </c>
      <c r="D202" s="203"/>
      <c r="E202" s="364"/>
      <c r="F202" s="204"/>
    </row>
    <row r="203" spans="1:6" ht="15">
      <c r="A203" s="359" t="s">
        <v>546</v>
      </c>
      <c r="B203" s="358"/>
      <c r="C203" s="126">
        <v>193</v>
      </c>
      <c r="D203" s="203"/>
      <c r="E203" s="364"/>
      <c r="F203" s="204"/>
    </row>
    <row r="204" spans="1:6" ht="15">
      <c r="A204" s="359" t="s">
        <v>547</v>
      </c>
      <c r="B204" s="358"/>
      <c r="C204" s="126">
        <v>194</v>
      </c>
      <c r="D204" s="203"/>
      <c r="E204" s="364"/>
      <c r="F204" s="204"/>
    </row>
    <row r="205" spans="1:6" ht="15">
      <c r="A205" s="359" t="s">
        <v>548</v>
      </c>
      <c r="B205" s="358"/>
      <c r="C205" s="126">
        <v>195</v>
      </c>
      <c r="D205" s="203"/>
      <c r="E205" s="364"/>
      <c r="F205" s="204"/>
    </row>
    <row r="206" spans="1:6" ht="15">
      <c r="A206" s="359" t="s">
        <v>549</v>
      </c>
      <c r="B206" s="358"/>
      <c r="C206" s="126">
        <v>196</v>
      </c>
      <c r="D206" s="203"/>
      <c r="E206" s="364"/>
      <c r="F206" s="204"/>
    </row>
    <row r="207" spans="1:6" ht="15">
      <c r="A207" s="359" t="s">
        <v>550</v>
      </c>
      <c r="B207" s="358"/>
      <c r="C207" s="126">
        <v>197</v>
      </c>
      <c r="D207" s="203"/>
      <c r="E207" s="364"/>
      <c r="F207" s="204"/>
    </row>
    <row r="208" spans="1:6" ht="15">
      <c r="A208" s="359" t="s">
        <v>551</v>
      </c>
      <c r="B208" s="358"/>
      <c r="C208" s="126">
        <v>198</v>
      </c>
      <c r="D208" s="203"/>
      <c r="E208" s="364"/>
      <c r="F208" s="204"/>
    </row>
    <row r="209" spans="1:6" ht="15">
      <c r="A209" s="359" t="s">
        <v>552</v>
      </c>
      <c r="B209" s="358"/>
      <c r="C209" s="126">
        <v>199</v>
      </c>
      <c r="D209" s="203"/>
      <c r="E209" s="364"/>
      <c r="F209" s="204"/>
    </row>
    <row r="210" spans="1:6" ht="15">
      <c r="A210" s="359" t="s">
        <v>553</v>
      </c>
      <c r="B210" s="358"/>
      <c r="C210" s="126">
        <v>200</v>
      </c>
      <c r="D210" s="203"/>
      <c r="E210" s="364"/>
      <c r="F210" s="204"/>
    </row>
    <row r="211" spans="1:6" ht="15">
      <c r="A211" s="359" t="s">
        <v>554</v>
      </c>
      <c r="B211" s="358"/>
      <c r="C211" s="126">
        <v>201</v>
      </c>
      <c r="D211" s="203"/>
      <c r="E211" s="364"/>
      <c r="F211" s="204"/>
    </row>
    <row r="212" spans="1:6" ht="15">
      <c r="A212" s="359" t="s">
        <v>555</v>
      </c>
      <c r="B212" s="358"/>
      <c r="C212" s="126">
        <v>202</v>
      </c>
      <c r="D212" s="203"/>
      <c r="E212" s="364"/>
      <c r="F212" s="204"/>
    </row>
    <row r="213" spans="1:6" ht="15">
      <c r="A213" s="359" t="s">
        <v>556</v>
      </c>
      <c r="B213" s="358"/>
      <c r="C213" s="126">
        <v>203</v>
      </c>
      <c r="D213" s="203"/>
      <c r="E213" s="364"/>
      <c r="F213" s="204"/>
    </row>
    <row r="214" spans="1:6" ht="15">
      <c r="A214" s="359" t="s">
        <v>557</v>
      </c>
      <c r="B214" s="358"/>
      <c r="C214" s="126">
        <v>204</v>
      </c>
      <c r="D214" s="203"/>
      <c r="E214" s="364"/>
      <c r="F214" s="204"/>
    </row>
    <row r="215" spans="1:6" ht="15">
      <c r="A215" s="359" t="s">
        <v>558</v>
      </c>
      <c r="B215" s="358"/>
      <c r="C215" s="126">
        <v>205</v>
      </c>
      <c r="D215" s="203"/>
      <c r="E215" s="364"/>
      <c r="F215" s="204"/>
    </row>
    <row r="216" spans="1:6" ht="15">
      <c r="A216" s="359" t="s">
        <v>559</v>
      </c>
      <c r="B216" s="358"/>
      <c r="C216" s="126">
        <v>206</v>
      </c>
      <c r="D216" s="203"/>
      <c r="E216" s="364"/>
      <c r="F216" s="204"/>
    </row>
    <row r="217" spans="1:6" ht="15">
      <c r="A217" s="359" t="s">
        <v>560</v>
      </c>
      <c r="B217" s="358"/>
      <c r="C217" s="126">
        <v>207</v>
      </c>
      <c r="D217" s="203"/>
      <c r="E217" s="364"/>
      <c r="F217" s="204"/>
    </row>
    <row r="218" spans="1:6" ht="15">
      <c r="A218" s="359" t="s">
        <v>561</v>
      </c>
      <c r="B218" s="358"/>
      <c r="C218" s="126">
        <v>208</v>
      </c>
      <c r="D218" s="203"/>
      <c r="E218" s="364"/>
      <c r="F218" s="204"/>
    </row>
    <row r="219" spans="1:6" ht="15">
      <c r="A219" s="359" t="s">
        <v>562</v>
      </c>
      <c r="B219" s="358"/>
      <c r="C219" s="126">
        <v>209</v>
      </c>
      <c r="D219" s="203"/>
      <c r="E219" s="364"/>
      <c r="F219" s="204"/>
    </row>
    <row r="220" spans="1:6" ht="15">
      <c r="A220" s="359" t="s">
        <v>563</v>
      </c>
      <c r="B220" s="358"/>
      <c r="C220" s="126">
        <v>210</v>
      </c>
      <c r="D220" s="203"/>
      <c r="E220" s="364"/>
      <c r="F220" s="204"/>
    </row>
    <row r="221" spans="1:6" ht="15">
      <c r="A221" s="359" t="s">
        <v>564</v>
      </c>
      <c r="B221" s="358"/>
      <c r="C221" s="126">
        <v>211</v>
      </c>
      <c r="D221" s="203"/>
      <c r="E221" s="364"/>
      <c r="F221" s="204"/>
    </row>
    <row r="222" spans="1:6" ht="15">
      <c r="A222" s="359" t="s">
        <v>565</v>
      </c>
      <c r="B222" s="358"/>
      <c r="C222" s="126">
        <v>212</v>
      </c>
      <c r="D222" s="203"/>
      <c r="E222" s="364"/>
      <c r="F222" s="204"/>
    </row>
    <row r="223" spans="1:6" ht="15">
      <c r="A223" s="359" t="s">
        <v>566</v>
      </c>
      <c r="B223" s="358"/>
      <c r="C223" s="126">
        <v>213</v>
      </c>
      <c r="D223" s="203"/>
      <c r="E223" s="364"/>
      <c r="F223" s="204"/>
    </row>
    <row r="224" spans="1:6" ht="15">
      <c r="A224" s="359" t="s">
        <v>567</v>
      </c>
      <c r="B224" s="358"/>
      <c r="C224" s="126">
        <v>214</v>
      </c>
      <c r="D224" s="203"/>
      <c r="E224" s="364"/>
      <c r="F224" s="204"/>
    </row>
    <row r="225" spans="1:6" ht="15">
      <c r="A225" s="359" t="s">
        <v>568</v>
      </c>
      <c r="B225" s="358"/>
      <c r="C225" s="126">
        <v>215</v>
      </c>
      <c r="D225" s="203"/>
      <c r="E225" s="364"/>
      <c r="F225" s="204"/>
    </row>
    <row r="226" spans="1:6" ht="15">
      <c r="A226" s="359" t="s">
        <v>569</v>
      </c>
      <c r="B226" s="358"/>
      <c r="C226" s="126">
        <v>216</v>
      </c>
      <c r="D226" s="203"/>
      <c r="E226" s="364"/>
      <c r="F226" s="204"/>
    </row>
    <row r="227" spans="1:6" ht="15">
      <c r="A227" s="359" t="s">
        <v>570</v>
      </c>
      <c r="B227" s="358"/>
      <c r="C227" s="126">
        <v>217</v>
      </c>
      <c r="D227" s="203"/>
      <c r="E227" s="364"/>
      <c r="F227" s="204"/>
    </row>
    <row r="228" spans="1:6" ht="15">
      <c r="A228" s="359" t="s">
        <v>571</v>
      </c>
      <c r="B228" s="358"/>
      <c r="C228" s="126">
        <v>218</v>
      </c>
      <c r="D228" s="203"/>
      <c r="E228" s="364"/>
      <c r="F228" s="204"/>
    </row>
    <row r="229" spans="1:6" ht="15">
      <c r="A229" s="359" t="s">
        <v>572</v>
      </c>
      <c r="B229" s="358"/>
      <c r="C229" s="126">
        <v>219</v>
      </c>
      <c r="D229" s="203"/>
      <c r="E229" s="364"/>
      <c r="F229" s="204"/>
    </row>
    <row r="230" spans="1:6" ht="15">
      <c r="A230" s="359" t="s">
        <v>573</v>
      </c>
      <c r="B230" s="358"/>
      <c r="C230" s="126">
        <v>220</v>
      </c>
      <c r="D230" s="203"/>
      <c r="E230" s="364"/>
      <c r="F230" s="204"/>
    </row>
    <row r="231" spans="1:6" ht="15">
      <c r="A231" s="359" t="s">
        <v>574</v>
      </c>
      <c r="B231" s="358"/>
      <c r="C231" s="126">
        <v>221</v>
      </c>
      <c r="D231" s="203"/>
      <c r="E231" s="364"/>
      <c r="F231" s="204"/>
    </row>
    <row r="232" spans="1:6" ht="15">
      <c r="A232" s="359" t="s">
        <v>575</v>
      </c>
      <c r="B232" s="358"/>
      <c r="C232" s="126">
        <v>222</v>
      </c>
      <c r="D232" s="203"/>
      <c r="E232" s="364"/>
      <c r="F232" s="204"/>
    </row>
    <row r="233" spans="1:6" ht="15">
      <c r="A233" s="359" t="s">
        <v>576</v>
      </c>
      <c r="B233" s="358"/>
      <c r="C233" s="126">
        <v>223</v>
      </c>
      <c r="D233" s="203"/>
      <c r="E233" s="364"/>
      <c r="F233" s="204"/>
    </row>
    <row r="234" spans="1:6" ht="15">
      <c r="A234" s="359" t="s">
        <v>577</v>
      </c>
      <c r="B234" s="358"/>
      <c r="C234" s="126">
        <v>224</v>
      </c>
      <c r="D234" s="203"/>
      <c r="E234" s="364"/>
      <c r="F234" s="204"/>
    </row>
    <row r="235" spans="1:6" ht="15">
      <c r="A235" s="359" t="s">
        <v>578</v>
      </c>
      <c r="B235" s="358"/>
      <c r="C235" s="126">
        <v>225</v>
      </c>
      <c r="D235" s="203"/>
      <c r="E235" s="364"/>
      <c r="F235" s="204"/>
    </row>
    <row r="236" spans="1:6" ht="15">
      <c r="A236" s="359" t="s">
        <v>579</v>
      </c>
      <c r="B236" s="358"/>
      <c r="C236" s="126">
        <v>226</v>
      </c>
      <c r="D236" s="203"/>
      <c r="E236" s="364"/>
      <c r="F236" s="204"/>
    </row>
    <row r="237" spans="1:6" ht="15">
      <c r="A237" s="359" t="s">
        <v>580</v>
      </c>
      <c r="B237" s="358"/>
      <c r="C237" s="126">
        <v>227</v>
      </c>
      <c r="D237" s="203"/>
      <c r="E237" s="364"/>
      <c r="F237" s="204"/>
    </row>
    <row r="238" spans="1:6" ht="15">
      <c r="A238" s="359" t="s">
        <v>581</v>
      </c>
      <c r="B238" s="358"/>
      <c r="C238" s="126">
        <v>228</v>
      </c>
      <c r="D238" s="203"/>
      <c r="E238" s="364"/>
      <c r="F238" s="204"/>
    </row>
    <row r="239" spans="1:6" ht="15">
      <c r="A239" s="359" t="s">
        <v>582</v>
      </c>
      <c r="B239" s="358"/>
      <c r="C239" s="126">
        <v>229</v>
      </c>
      <c r="D239" s="203"/>
      <c r="E239" s="364"/>
      <c r="F239" s="204"/>
    </row>
    <row r="240" spans="1:6" ht="15">
      <c r="A240" s="359" t="s">
        <v>583</v>
      </c>
      <c r="B240" s="358"/>
      <c r="C240" s="126">
        <v>230</v>
      </c>
      <c r="D240" s="203"/>
      <c r="E240" s="364"/>
      <c r="F240" s="204"/>
    </row>
    <row r="241" spans="1:6" ht="15">
      <c r="A241" s="359" t="s">
        <v>584</v>
      </c>
      <c r="B241" s="358"/>
      <c r="C241" s="126">
        <v>231</v>
      </c>
      <c r="D241" s="203"/>
      <c r="E241" s="364"/>
      <c r="F241" s="204"/>
    </row>
    <row r="242" spans="1:6" ht="15">
      <c r="A242" s="359" t="s">
        <v>585</v>
      </c>
      <c r="B242" s="358"/>
      <c r="C242" s="126">
        <v>232</v>
      </c>
      <c r="D242" s="203"/>
      <c r="E242" s="364"/>
      <c r="F242" s="204"/>
    </row>
    <row r="243" spans="1:6" ht="15">
      <c r="A243" s="359" t="s">
        <v>586</v>
      </c>
      <c r="B243" s="358"/>
      <c r="C243" s="126">
        <v>233</v>
      </c>
      <c r="D243" s="203"/>
      <c r="E243" s="364"/>
      <c r="F243" s="204"/>
    </row>
    <row r="244" spans="1:6" ht="15">
      <c r="A244" s="359" t="s">
        <v>587</v>
      </c>
      <c r="B244" s="358"/>
      <c r="C244" s="126">
        <v>234</v>
      </c>
      <c r="D244" s="203"/>
      <c r="E244" s="364"/>
      <c r="F244" s="204"/>
    </row>
    <row r="245" spans="1:6" ht="15">
      <c r="A245" s="359" t="s">
        <v>588</v>
      </c>
      <c r="B245" s="358"/>
      <c r="C245" s="126">
        <v>235</v>
      </c>
      <c r="D245" s="203"/>
      <c r="E245" s="364"/>
      <c r="F245" s="204"/>
    </row>
    <row r="246" spans="1:6" ht="15">
      <c r="A246" s="359" t="s">
        <v>589</v>
      </c>
      <c r="B246" s="358"/>
      <c r="C246" s="126">
        <v>236</v>
      </c>
      <c r="D246" s="203"/>
      <c r="E246" s="364"/>
      <c r="F246" s="204"/>
    </row>
    <row r="247" spans="1:6" ht="15">
      <c r="A247" s="359" t="s">
        <v>590</v>
      </c>
      <c r="B247" s="358"/>
      <c r="C247" s="126">
        <v>237</v>
      </c>
      <c r="D247" s="203"/>
      <c r="E247" s="364"/>
      <c r="F247" s="204"/>
    </row>
    <row r="248" spans="1:6" ht="15">
      <c r="A248" s="359" t="s">
        <v>591</v>
      </c>
      <c r="B248" s="358"/>
      <c r="C248" s="126">
        <v>238</v>
      </c>
      <c r="D248" s="203"/>
      <c r="E248" s="364"/>
      <c r="F248" s="204"/>
    </row>
    <row r="249" spans="1:6" ht="15">
      <c r="A249" s="359" t="s">
        <v>592</v>
      </c>
      <c r="B249" s="358"/>
      <c r="C249" s="126">
        <v>239</v>
      </c>
      <c r="D249" s="203"/>
      <c r="E249" s="364"/>
      <c r="F249" s="204"/>
    </row>
    <row r="250" spans="1:6" ht="15">
      <c r="A250" s="359" t="s">
        <v>593</v>
      </c>
      <c r="B250" s="358"/>
      <c r="C250" s="126">
        <v>240</v>
      </c>
      <c r="D250" s="203"/>
      <c r="E250" s="364"/>
      <c r="F250" s="204"/>
    </row>
    <row r="251" spans="1:6" ht="15">
      <c r="A251" s="359" t="s">
        <v>594</v>
      </c>
      <c r="B251" s="358"/>
      <c r="C251" s="126">
        <v>241</v>
      </c>
      <c r="D251" s="203"/>
      <c r="E251" s="364"/>
      <c r="F251" s="204"/>
    </row>
    <row r="252" spans="1:6" ht="15">
      <c r="A252" s="359" t="s">
        <v>595</v>
      </c>
      <c r="B252" s="358"/>
      <c r="C252" s="126">
        <v>242</v>
      </c>
      <c r="D252" s="203"/>
      <c r="E252" s="364"/>
      <c r="F252" s="204"/>
    </row>
    <row r="253" spans="1:6" ht="15">
      <c r="A253" s="359" t="s">
        <v>596</v>
      </c>
      <c r="B253" s="358"/>
      <c r="C253" s="126">
        <v>243</v>
      </c>
      <c r="D253" s="203"/>
      <c r="E253" s="364"/>
      <c r="F253" s="204"/>
    </row>
    <row r="254" spans="1:6" ht="15">
      <c r="A254" s="359" t="s">
        <v>597</v>
      </c>
      <c r="B254" s="358"/>
      <c r="C254" s="126">
        <v>244</v>
      </c>
      <c r="D254" s="203"/>
      <c r="E254" s="364"/>
      <c r="F254" s="204"/>
    </row>
    <row r="255" spans="1:6" ht="15">
      <c r="A255" s="359" t="s">
        <v>598</v>
      </c>
      <c r="B255" s="358"/>
      <c r="C255" s="126">
        <v>245</v>
      </c>
      <c r="D255" s="203"/>
      <c r="E255" s="364"/>
      <c r="F255" s="204"/>
    </row>
    <row r="256" spans="1:6" ht="15">
      <c r="A256" s="359" t="s">
        <v>599</v>
      </c>
      <c r="B256" s="358"/>
      <c r="C256" s="126">
        <v>246</v>
      </c>
      <c r="D256" s="203"/>
      <c r="E256" s="364"/>
      <c r="F256" s="204"/>
    </row>
    <row r="257" spans="1:6" ht="15">
      <c r="A257" s="359" t="s">
        <v>600</v>
      </c>
      <c r="B257" s="358"/>
      <c r="C257" s="126">
        <v>247</v>
      </c>
      <c r="D257" s="203"/>
      <c r="E257" s="364"/>
      <c r="F257" s="204"/>
    </row>
    <row r="258" spans="1:6" ht="15">
      <c r="A258" s="359" t="s">
        <v>601</v>
      </c>
      <c r="B258" s="358"/>
      <c r="C258" s="126">
        <v>248</v>
      </c>
      <c r="D258" s="203"/>
      <c r="E258" s="364"/>
      <c r="F258" s="204"/>
    </row>
    <row r="259" spans="1:6" ht="15">
      <c r="A259" s="359" t="s">
        <v>602</v>
      </c>
      <c r="B259" s="358"/>
      <c r="C259" s="126">
        <v>249</v>
      </c>
      <c r="D259" s="203"/>
      <c r="E259" s="364"/>
      <c r="F259" s="204"/>
    </row>
    <row r="260" spans="1:6" ht="15">
      <c r="A260" s="359" t="s">
        <v>603</v>
      </c>
      <c r="B260" s="358"/>
      <c r="C260" s="126">
        <v>250</v>
      </c>
      <c r="D260" s="203"/>
      <c r="E260" s="364"/>
      <c r="F260" s="204"/>
    </row>
    <row r="261" spans="1:6" ht="15">
      <c r="A261" s="359" t="s">
        <v>604</v>
      </c>
      <c r="B261" s="358"/>
      <c r="C261" s="126">
        <v>251</v>
      </c>
      <c r="D261" s="203"/>
      <c r="E261" s="364"/>
      <c r="F261" s="204"/>
    </row>
    <row r="262" spans="1:6" ht="15.75" thickBot="1">
      <c r="A262" s="360" t="s">
        <v>294</v>
      </c>
      <c r="B262" s="361"/>
      <c r="C262" s="139">
        <v>378</v>
      </c>
      <c r="D262" s="203"/>
      <c r="E262" s="364"/>
      <c r="F262" s="204"/>
    </row>
    <row r="263" spans="1:6" ht="16.5" thickTop="1" thickBot="1">
      <c r="A263" s="209" t="s">
        <v>605</v>
      </c>
      <c r="B263" s="210"/>
      <c r="C263" s="211"/>
      <c r="D263" s="211">
        <f>SUM(D11,D33,D37)</f>
        <v>0</v>
      </c>
      <c r="E263" s="211">
        <f t="shared" ref="E263:F263" si="1">SUM(E11,E33,E37)</f>
        <v>0</v>
      </c>
      <c r="F263" s="366">
        <f t="shared" si="1"/>
        <v>0</v>
      </c>
    </row>
    <row r="264" spans="1:6" ht="14.25" thickTop="1"/>
  </sheetData>
  <mergeCells count="3">
    <mergeCell ref="D6:D8"/>
    <mergeCell ref="F6:F8"/>
    <mergeCell ref="E6:E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Units!$B$5:$B$11</xm:f>
          </x14:formula1>
          <xm:sqref>F9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T14"/>
  <sheetViews>
    <sheetView workbookViewId="0">
      <selection activeCell="L19" sqref="L19"/>
    </sheetView>
  </sheetViews>
  <sheetFormatPr defaultColWidth="9" defaultRowHeight="15"/>
  <cols>
    <col min="1" max="1" width="25.375" style="10" customWidth="1"/>
    <col min="2" max="2" width="3.125" style="10" customWidth="1"/>
    <col min="3" max="14" width="9" style="10"/>
    <col min="15" max="15" width="9.875" style="10" customWidth="1"/>
    <col min="16" max="16384" width="9" style="10"/>
  </cols>
  <sheetData>
    <row r="1" spans="1:20" ht="25.5">
      <c r="A1" s="370" t="s">
        <v>638</v>
      </c>
      <c r="R1" s="46"/>
    </row>
    <row r="2" spans="1:20" ht="25.5" customHeight="1">
      <c r="A2" s="301" t="s">
        <v>608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</row>
    <row r="3" spans="1:20" ht="15.75" thickBot="1">
      <c r="A3" s="297"/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368" t="s">
        <v>48</v>
      </c>
      <c r="S3" s="297"/>
    </row>
    <row r="4" spans="1:20" ht="28.5" customHeight="1" thickTop="1">
      <c r="A4" s="297"/>
      <c r="B4" s="297"/>
      <c r="C4" s="140"/>
      <c r="D4" s="141" t="s">
        <v>0</v>
      </c>
      <c r="E4" s="423"/>
      <c r="F4" s="455" t="s">
        <v>1</v>
      </c>
      <c r="G4" s="456"/>
      <c r="H4" s="466" t="s">
        <v>2</v>
      </c>
      <c r="I4" s="464" t="s">
        <v>3</v>
      </c>
      <c r="J4" s="461" t="s">
        <v>327</v>
      </c>
      <c r="K4" s="462"/>
      <c r="L4" s="462"/>
      <c r="M4" s="462"/>
      <c r="N4" s="462"/>
      <c r="O4" s="463"/>
      <c r="P4" s="457" t="s">
        <v>615</v>
      </c>
      <c r="Q4" s="457" t="s">
        <v>625</v>
      </c>
      <c r="R4" s="464" t="s">
        <v>642</v>
      </c>
      <c r="S4" s="459" t="s">
        <v>4</v>
      </c>
      <c r="T4" s="297"/>
    </row>
    <row r="5" spans="1:20" ht="45">
      <c r="A5" s="297"/>
      <c r="B5" s="297"/>
      <c r="C5" s="142" t="s">
        <v>5</v>
      </c>
      <c r="D5" s="143" t="s">
        <v>6</v>
      </c>
      <c r="E5" s="144" t="s">
        <v>7</v>
      </c>
      <c r="F5" s="424" t="s">
        <v>655</v>
      </c>
      <c r="G5" s="424" t="s">
        <v>628</v>
      </c>
      <c r="H5" s="467"/>
      <c r="I5" s="465"/>
      <c r="J5" s="144" t="s">
        <v>639</v>
      </c>
      <c r="K5" s="145" t="s">
        <v>243</v>
      </c>
      <c r="L5" s="143" t="s">
        <v>9</v>
      </c>
      <c r="M5" s="143" t="s">
        <v>10</v>
      </c>
      <c r="N5" s="144" t="s">
        <v>640</v>
      </c>
      <c r="O5" s="143" t="s">
        <v>641</v>
      </c>
      <c r="P5" s="458"/>
      <c r="Q5" s="458"/>
      <c r="R5" s="465"/>
      <c r="S5" s="460"/>
      <c r="T5" s="297"/>
    </row>
    <row r="6" spans="1:20" ht="15.75" thickBot="1">
      <c r="A6" s="297"/>
      <c r="B6" s="297"/>
      <c r="C6" s="146" t="s">
        <v>623</v>
      </c>
      <c r="D6" s="147" t="s">
        <v>334</v>
      </c>
      <c r="E6" s="148" t="s">
        <v>335</v>
      </c>
      <c r="F6" s="147" t="s">
        <v>624</v>
      </c>
      <c r="G6" s="147" t="s">
        <v>362</v>
      </c>
      <c r="H6" s="147" t="s">
        <v>363</v>
      </c>
      <c r="I6" s="149" t="s">
        <v>364</v>
      </c>
      <c r="J6" s="148" t="s">
        <v>365</v>
      </c>
      <c r="K6" s="149" t="s">
        <v>617</v>
      </c>
      <c r="L6" s="147" t="s">
        <v>618</v>
      </c>
      <c r="M6" s="147" t="s">
        <v>216</v>
      </c>
      <c r="N6" s="148" t="s">
        <v>217</v>
      </c>
      <c r="O6" s="147" t="s">
        <v>218</v>
      </c>
      <c r="P6" s="147" t="s">
        <v>219</v>
      </c>
      <c r="Q6" s="147" t="s">
        <v>619</v>
      </c>
      <c r="R6" s="147" t="s">
        <v>620</v>
      </c>
      <c r="S6" s="122" t="s">
        <v>621</v>
      </c>
      <c r="T6" s="297"/>
    </row>
    <row r="7" spans="1:20" ht="15.75" thickTop="1">
      <c r="A7" s="150" t="s">
        <v>267</v>
      </c>
      <c r="B7" s="151">
        <v>1</v>
      </c>
      <c r="C7" s="156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8"/>
      <c r="O7" s="158"/>
      <c r="P7" s="157"/>
      <c r="Q7" s="157"/>
      <c r="R7" s="159"/>
      <c r="S7" s="152">
        <f>SUM(C7:R7)</f>
        <v>0</v>
      </c>
      <c r="T7" s="297"/>
    </row>
    <row r="8" spans="1:20" ht="15.75" thickBot="1">
      <c r="A8" s="153" t="s">
        <v>11</v>
      </c>
      <c r="B8" s="19">
        <v>2</v>
      </c>
      <c r="C8" s="44"/>
      <c r="D8" s="21"/>
      <c r="E8" s="21"/>
      <c r="F8" s="21"/>
      <c r="G8" s="21"/>
      <c r="H8" s="21"/>
      <c r="I8" s="21"/>
      <c r="J8" s="21"/>
      <c r="K8" s="21"/>
      <c r="L8" s="21"/>
      <c r="M8" s="21"/>
      <c r="N8" s="160"/>
      <c r="O8" s="160"/>
      <c r="P8" s="21"/>
      <c r="Q8" s="21"/>
      <c r="R8" s="161"/>
      <c r="S8" s="154">
        <f>SUM(C8:R8)</f>
        <v>0</v>
      </c>
      <c r="T8" s="297"/>
    </row>
    <row r="9" spans="1:20" ht="15.75" thickTop="1">
      <c r="A9" s="297"/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</row>
    <row r="10" spans="1:20">
      <c r="A10" s="155" t="s">
        <v>105</v>
      </c>
    </row>
    <row r="11" spans="1:20">
      <c r="A11" s="371" t="s">
        <v>645</v>
      </c>
    </row>
    <row r="12" spans="1:20">
      <c r="A12" s="155" t="s">
        <v>646</v>
      </c>
    </row>
    <row r="13" spans="1:20">
      <c r="A13" s="155" t="s">
        <v>643</v>
      </c>
    </row>
    <row r="14" spans="1:20">
      <c r="A14" s="220" t="s">
        <v>647</v>
      </c>
    </row>
  </sheetData>
  <mergeCells count="8">
    <mergeCell ref="F4:G4"/>
    <mergeCell ref="Q4:Q5"/>
    <mergeCell ref="S4:S5"/>
    <mergeCell ref="J4:O4"/>
    <mergeCell ref="R4:R5"/>
    <mergeCell ref="H4:H5"/>
    <mergeCell ref="I4:I5"/>
    <mergeCell ref="P4:P5"/>
  </mergeCells>
  <phoneticPr fontId="2"/>
  <pageMargins left="0.75" right="0.75" top="1" bottom="1" header="0.51200000000000001" footer="0.51200000000000001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A3DA6-38D3-4865-B4E6-13AA5EF6B5DB}">
  <sheetPr>
    <tabColor rgb="FF92D050"/>
  </sheetPr>
  <dimension ref="A1:H190"/>
  <sheetViews>
    <sheetView zoomScaleNormal="100" workbookViewId="0">
      <selection activeCell="M20" sqref="M20"/>
    </sheetView>
  </sheetViews>
  <sheetFormatPr defaultRowHeight="13.5"/>
  <cols>
    <col min="1" max="1" width="25.75" customWidth="1"/>
    <col min="2" max="2" width="3.375" customWidth="1"/>
    <col min="3" max="7" width="14.625" customWidth="1"/>
  </cols>
  <sheetData>
    <row r="1" spans="1:8" ht="25.5">
      <c r="A1" s="9" t="s">
        <v>638</v>
      </c>
      <c r="B1" s="9"/>
    </row>
    <row r="2" spans="1:8" ht="25.5">
      <c r="A2" s="376" t="s">
        <v>633</v>
      </c>
      <c r="B2" s="376"/>
      <c r="C2" s="377"/>
      <c r="D2" s="377"/>
      <c r="E2" s="377"/>
      <c r="F2" s="377"/>
      <c r="G2" s="377"/>
      <c r="H2" s="367"/>
    </row>
    <row r="3" spans="1:8">
      <c r="A3" s="377"/>
      <c r="B3" s="377"/>
      <c r="C3" s="377"/>
      <c r="D3" s="377"/>
      <c r="E3" s="377"/>
      <c r="F3" s="377"/>
      <c r="G3" s="377"/>
      <c r="H3" s="367"/>
    </row>
    <row r="4" spans="1:8" ht="19.5" thickBot="1">
      <c r="A4" s="378" t="s">
        <v>267</v>
      </c>
      <c r="B4" s="378"/>
      <c r="C4" s="379"/>
      <c r="D4" s="379"/>
      <c r="E4" s="379"/>
      <c r="F4" s="377"/>
      <c r="G4" s="377"/>
      <c r="H4" s="367"/>
    </row>
    <row r="5" spans="1:8" s="3" customFormat="1" ht="45" customHeight="1" thickTop="1">
      <c r="A5" s="468"/>
      <c r="B5" s="469"/>
      <c r="C5" s="410" t="s">
        <v>630</v>
      </c>
      <c r="D5" s="411" t="s">
        <v>631</v>
      </c>
      <c r="E5" s="411" t="s">
        <v>635</v>
      </c>
      <c r="F5" s="412" t="s">
        <v>632</v>
      </c>
      <c r="G5" s="380"/>
      <c r="H5" s="327"/>
    </row>
    <row r="6" spans="1:8" s="3" customFormat="1" ht="14.45" customHeight="1">
      <c r="A6" s="470"/>
      <c r="B6" s="471"/>
      <c r="C6" s="413" t="s">
        <v>623</v>
      </c>
      <c r="D6" s="414" t="s">
        <v>334</v>
      </c>
      <c r="E6" s="414" t="s">
        <v>335</v>
      </c>
      <c r="F6" s="415" t="s">
        <v>624</v>
      </c>
      <c r="G6" s="380"/>
      <c r="H6" s="327"/>
    </row>
    <row r="7" spans="1:8" s="3" customFormat="1" ht="14.45" customHeight="1">
      <c r="A7" s="397" t="s">
        <v>628</v>
      </c>
      <c r="B7" s="403">
        <v>1</v>
      </c>
      <c r="C7" s="400"/>
      <c r="D7" s="387"/>
      <c r="E7" s="387"/>
      <c r="F7" s="388"/>
      <c r="G7" s="380"/>
      <c r="H7" s="327"/>
    </row>
    <row r="8" spans="1:8" s="3" customFormat="1" ht="15">
      <c r="A8" s="397" t="s">
        <v>629</v>
      </c>
      <c r="B8" s="403">
        <v>2</v>
      </c>
      <c r="C8" s="404">
        <f>SUM(C9:C12)</f>
        <v>0</v>
      </c>
      <c r="D8" s="405">
        <f t="shared" ref="D8:F8" si="0">SUM(D9:D12)</f>
        <v>0</v>
      </c>
      <c r="E8" s="405">
        <f t="shared" si="0"/>
        <v>0</v>
      </c>
      <c r="F8" s="406">
        <f t="shared" si="0"/>
        <v>0</v>
      </c>
      <c r="G8" s="380"/>
      <c r="H8" s="327"/>
    </row>
    <row r="9" spans="1:8" s="3" customFormat="1" ht="15">
      <c r="A9" s="398" t="s">
        <v>651</v>
      </c>
      <c r="B9" s="403">
        <f>+B8+1</f>
        <v>3</v>
      </c>
      <c r="C9" s="401"/>
      <c r="D9" s="391"/>
      <c r="E9" s="391"/>
      <c r="F9" s="392"/>
      <c r="G9" s="380"/>
      <c r="H9" s="327"/>
    </row>
    <row r="10" spans="1:8" s="3" customFormat="1" ht="15">
      <c r="A10" s="398" t="s">
        <v>652</v>
      </c>
      <c r="B10" s="403">
        <f>+B9+1</f>
        <v>4</v>
      </c>
      <c r="C10" s="401"/>
      <c r="D10" s="391"/>
      <c r="E10" s="391"/>
      <c r="F10" s="392"/>
      <c r="G10" s="380"/>
      <c r="H10" s="327"/>
    </row>
    <row r="11" spans="1:8" s="3" customFormat="1" ht="15">
      <c r="A11" s="398" t="s">
        <v>654</v>
      </c>
      <c r="B11" s="403">
        <f>+B10+1</f>
        <v>5</v>
      </c>
      <c r="C11" s="401"/>
      <c r="D11" s="391"/>
      <c r="E11" s="391"/>
      <c r="F11" s="392"/>
      <c r="G11" s="380"/>
      <c r="H11" s="327"/>
    </row>
    <row r="12" spans="1:8" s="3" customFormat="1" ht="15.75" thickBot="1">
      <c r="A12" s="399" t="s">
        <v>653</v>
      </c>
      <c r="B12" s="385">
        <f t="shared" ref="B12:B13" si="1">+B11+1</f>
        <v>6</v>
      </c>
      <c r="C12" s="402"/>
      <c r="D12" s="393"/>
      <c r="E12" s="393"/>
      <c r="F12" s="394"/>
      <c r="G12" s="380"/>
      <c r="H12" s="327"/>
    </row>
    <row r="13" spans="1:8" s="3" customFormat="1" ht="16.5" thickTop="1" thickBot="1">
      <c r="A13" s="381" t="s">
        <v>644</v>
      </c>
      <c r="B13" s="382">
        <f t="shared" si="1"/>
        <v>7</v>
      </c>
      <c r="C13" s="407">
        <f>SUM(C7:C8)</f>
        <v>0</v>
      </c>
      <c r="D13" s="408">
        <f t="shared" ref="D13:F13" si="2">SUM(D7:D8)</f>
        <v>0</v>
      </c>
      <c r="E13" s="408">
        <f t="shared" si="2"/>
        <v>0</v>
      </c>
      <c r="F13" s="409">
        <f t="shared" si="2"/>
        <v>0</v>
      </c>
      <c r="G13" s="380"/>
      <c r="H13" s="327"/>
    </row>
    <row r="14" spans="1:8" s="3" customFormat="1" ht="15.75" thickTop="1">
      <c r="A14" s="383"/>
      <c r="B14" s="383"/>
      <c r="C14" s="380"/>
      <c r="D14" s="380"/>
      <c r="E14" s="380"/>
      <c r="F14" s="380"/>
      <c r="G14" s="380"/>
      <c r="H14" s="327"/>
    </row>
    <row r="15" spans="1:8" s="3" customFormat="1" ht="19.5" thickBot="1">
      <c r="A15" s="378" t="s">
        <v>634</v>
      </c>
      <c r="B15" s="378"/>
      <c r="C15" s="384"/>
      <c r="D15" s="384"/>
      <c r="E15" s="384"/>
      <c r="F15" s="384"/>
      <c r="G15" s="384"/>
      <c r="H15" s="327"/>
    </row>
    <row r="16" spans="1:8" s="3" customFormat="1" ht="56.45" customHeight="1" thickTop="1">
      <c r="A16" s="468"/>
      <c r="B16" s="469"/>
      <c r="C16" s="416" t="s">
        <v>630</v>
      </c>
      <c r="D16" s="417" t="s">
        <v>631</v>
      </c>
      <c r="E16" s="417" t="s">
        <v>635</v>
      </c>
      <c r="F16" s="417" t="s">
        <v>632</v>
      </c>
      <c r="G16" s="418" t="s">
        <v>650</v>
      </c>
      <c r="H16" s="327"/>
    </row>
    <row r="17" spans="1:8" s="3" customFormat="1" ht="14.45" customHeight="1" thickBot="1">
      <c r="A17" s="472"/>
      <c r="B17" s="473"/>
      <c r="C17" s="419" t="s">
        <v>623</v>
      </c>
      <c r="D17" s="420" t="s">
        <v>334</v>
      </c>
      <c r="E17" s="420" t="s">
        <v>335</v>
      </c>
      <c r="F17" s="421" t="s">
        <v>624</v>
      </c>
      <c r="G17" s="422" t="s">
        <v>362</v>
      </c>
      <c r="H17" s="327"/>
    </row>
    <row r="18" spans="1:8" s="3" customFormat="1" ht="15.75" thickTop="1">
      <c r="A18" s="386" t="s">
        <v>628</v>
      </c>
      <c r="B18" s="403">
        <v>1</v>
      </c>
      <c r="C18" s="387"/>
      <c r="D18" s="387"/>
      <c r="E18" s="395"/>
      <c r="F18" s="395"/>
      <c r="G18" s="396"/>
      <c r="H18" s="327"/>
    </row>
    <row r="19" spans="1:8" s="3" customFormat="1" ht="15">
      <c r="A19" s="386" t="s">
        <v>629</v>
      </c>
      <c r="B19" s="403">
        <v>2</v>
      </c>
      <c r="C19" s="405">
        <f>SUM(C20:C23)</f>
        <v>0</v>
      </c>
      <c r="D19" s="405">
        <f t="shared" ref="D19" si="3">SUM(D20:D23)</f>
        <v>0</v>
      </c>
      <c r="E19" s="405">
        <f t="shared" ref="E19" si="4">SUM(E20:E23)</f>
        <v>0</v>
      </c>
      <c r="F19" s="405">
        <f t="shared" ref="F19" si="5">SUM(F20:F23)</f>
        <v>0</v>
      </c>
      <c r="G19" s="406">
        <f t="shared" ref="G19" si="6">SUM(G20:G23)</f>
        <v>0</v>
      </c>
      <c r="H19" s="327"/>
    </row>
    <row r="20" spans="1:8" s="3" customFormat="1" ht="15">
      <c r="A20" s="389" t="s">
        <v>651</v>
      </c>
      <c r="B20" s="403">
        <f>+B19+1</f>
        <v>3</v>
      </c>
      <c r="C20" s="391"/>
      <c r="D20" s="391"/>
      <c r="E20" s="391"/>
      <c r="F20" s="391"/>
      <c r="G20" s="392"/>
      <c r="H20" s="327"/>
    </row>
    <row r="21" spans="1:8" s="3" customFormat="1" ht="15">
      <c r="A21" s="389" t="s">
        <v>652</v>
      </c>
      <c r="B21" s="403">
        <f>+B20+1</f>
        <v>4</v>
      </c>
      <c r="C21" s="391"/>
      <c r="D21" s="391"/>
      <c r="E21" s="391"/>
      <c r="F21" s="391"/>
      <c r="G21" s="392"/>
      <c r="H21" s="327"/>
    </row>
    <row r="22" spans="1:8" s="3" customFormat="1" ht="15">
      <c r="A22" s="389" t="s">
        <v>654</v>
      </c>
      <c r="B22" s="403">
        <f>+B21+1</f>
        <v>5</v>
      </c>
      <c r="C22" s="391"/>
      <c r="D22" s="391"/>
      <c r="E22" s="391"/>
      <c r="F22" s="391"/>
      <c r="G22" s="392"/>
    </row>
    <row r="23" spans="1:8" s="3" customFormat="1" ht="15.75" thickBot="1">
      <c r="A23" s="390" t="s">
        <v>653</v>
      </c>
      <c r="B23" s="385">
        <f t="shared" ref="B23:B24" si="7">+B22+1</f>
        <v>6</v>
      </c>
      <c r="C23" s="393"/>
      <c r="D23" s="393"/>
      <c r="E23" s="393"/>
      <c r="F23" s="393"/>
      <c r="G23" s="394"/>
    </row>
    <row r="24" spans="1:8" s="3" customFormat="1" ht="16.5" thickTop="1" thickBot="1">
      <c r="A24" s="381" t="s">
        <v>644</v>
      </c>
      <c r="B24" s="382">
        <f t="shared" si="7"/>
        <v>7</v>
      </c>
      <c r="C24" s="407">
        <f>SUM(C18:C19)</f>
        <v>0</v>
      </c>
      <c r="D24" s="408">
        <f t="shared" ref="D24:E24" si="8">SUM(D18:D19)</f>
        <v>0</v>
      </c>
      <c r="E24" s="408">
        <f t="shared" si="8"/>
        <v>0</v>
      </c>
      <c r="F24" s="408">
        <f t="shared" ref="F24:G24" si="9">SUM(F18:F19)</f>
        <v>0</v>
      </c>
      <c r="G24" s="409">
        <f t="shared" si="9"/>
        <v>0</v>
      </c>
    </row>
    <row r="25" spans="1:8" s="3" customFormat="1" ht="15.75" thickTop="1"/>
    <row r="26" spans="1:8" s="3" customFormat="1" ht="15"/>
    <row r="27" spans="1:8" s="3" customFormat="1" ht="15"/>
    <row r="28" spans="1:8" s="3" customFormat="1" ht="15"/>
    <row r="29" spans="1:8" s="3" customFormat="1" ht="15"/>
    <row r="30" spans="1:8" s="3" customFormat="1" ht="15"/>
    <row r="31" spans="1:8" s="3" customFormat="1" ht="15"/>
    <row r="32" spans="1:8" s="3" customFormat="1" ht="15"/>
    <row r="33" s="3" customFormat="1" ht="15"/>
    <row r="34" s="3" customFormat="1" ht="15"/>
    <row r="35" s="3" customFormat="1" ht="15"/>
    <row r="36" s="3" customFormat="1" ht="15"/>
    <row r="37" s="3" customFormat="1" ht="15"/>
    <row r="38" s="3" customFormat="1" ht="15"/>
    <row r="39" s="3" customFormat="1" ht="15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="3" customFormat="1" ht="15"/>
    <row r="50" s="3" customFormat="1" ht="15"/>
    <row r="51" s="3" customFormat="1" ht="15"/>
    <row r="52" s="3" customFormat="1" ht="15"/>
    <row r="53" s="3" customFormat="1" ht="15"/>
    <row r="54" s="3" customFormat="1" ht="15"/>
    <row r="55" s="3" customFormat="1" ht="15"/>
    <row r="56" s="3" customFormat="1" ht="15"/>
    <row r="57" s="3" customFormat="1" ht="15"/>
    <row r="58" s="3" customFormat="1" ht="15"/>
    <row r="59" s="3" customFormat="1" ht="15"/>
    <row r="60" s="3" customFormat="1" ht="15"/>
    <row r="61" s="3" customFormat="1" ht="15"/>
    <row r="62" s="3" customFormat="1" ht="15"/>
    <row r="63" s="3" customFormat="1" ht="15"/>
    <row r="64" s="3" customFormat="1" ht="15"/>
    <row r="65" s="3" customFormat="1" ht="15"/>
    <row r="66" s="3" customFormat="1" ht="15"/>
    <row r="67" s="3" customFormat="1" ht="15"/>
    <row r="68" s="3" customFormat="1" ht="15"/>
    <row r="69" s="3" customFormat="1" ht="15"/>
    <row r="70" s="3" customFormat="1" ht="15"/>
    <row r="71" s="3" customFormat="1" ht="15"/>
    <row r="72" s="3" customFormat="1" ht="15"/>
    <row r="73" s="3" customFormat="1" ht="15"/>
    <row r="74" s="3" customFormat="1" ht="15"/>
    <row r="75" s="3" customFormat="1" ht="15"/>
    <row r="76" s="3" customFormat="1" ht="15"/>
    <row r="77" s="3" customFormat="1" ht="15"/>
    <row r="78" s="3" customFormat="1" ht="15"/>
    <row r="79" s="3" customFormat="1" ht="15"/>
    <row r="80" s="3" customFormat="1" ht="15"/>
    <row r="81" s="3" customFormat="1" ht="15"/>
    <row r="82" s="3" customFormat="1" ht="15"/>
    <row r="83" s="3" customFormat="1" ht="15"/>
    <row r="84" s="3" customFormat="1" ht="15"/>
    <row r="85" s="3" customFormat="1" ht="15"/>
    <row r="86" s="3" customFormat="1" ht="15"/>
    <row r="87" s="3" customFormat="1" ht="15"/>
    <row r="88" s="3" customFormat="1" ht="15"/>
    <row r="89" s="3" customFormat="1" ht="15"/>
    <row r="90" s="3" customFormat="1" ht="15"/>
    <row r="91" s="3" customFormat="1" ht="15"/>
    <row r="92" s="3" customFormat="1" ht="15"/>
    <row r="93" s="3" customFormat="1" ht="15"/>
    <row r="94" s="3" customFormat="1" ht="15"/>
    <row r="95" s="3" customFormat="1" ht="15"/>
    <row r="96" s="3" customFormat="1" ht="15"/>
    <row r="97" s="3" customFormat="1" ht="15"/>
    <row r="98" s="3" customFormat="1" ht="15"/>
    <row r="99" s="3" customFormat="1" ht="15"/>
    <row r="100" s="3" customFormat="1" ht="15"/>
    <row r="101" s="3" customFormat="1" ht="15"/>
    <row r="102" s="3" customFormat="1" ht="15"/>
    <row r="103" s="3" customFormat="1" ht="15"/>
    <row r="104" s="3" customFormat="1" ht="15"/>
    <row r="105" s="3" customFormat="1" ht="15"/>
    <row r="106" s="3" customFormat="1" ht="15"/>
    <row r="107" s="3" customFormat="1" ht="15"/>
    <row r="108" s="3" customFormat="1" ht="15"/>
    <row r="109" s="3" customFormat="1" ht="15"/>
    <row r="110" s="3" customFormat="1" ht="15"/>
    <row r="111" s="3" customFormat="1" ht="15"/>
    <row r="112" s="3" customFormat="1" ht="15"/>
    <row r="113" s="3" customFormat="1" ht="15"/>
    <row r="114" s="3" customFormat="1" ht="15"/>
    <row r="115" s="3" customFormat="1" ht="15"/>
    <row r="116" s="3" customFormat="1" ht="15"/>
    <row r="117" s="3" customFormat="1" ht="15"/>
    <row r="118" s="3" customFormat="1" ht="15"/>
    <row r="119" s="3" customFormat="1" ht="15"/>
    <row r="120" s="3" customFormat="1" ht="15"/>
    <row r="121" s="3" customFormat="1" ht="15"/>
    <row r="122" s="3" customFormat="1" ht="15"/>
    <row r="123" s="3" customFormat="1" ht="15"/>
    <row r="124" s="3" customFormat="1" ht="15"/>
    <row r="125" s="3" customFormat="1" ht="15"/>
    <row r="126" s="3" customFormat="1" ht="15"/>
    <row r="127" s="3" customFormat="1" ht="15"/>
    <row r="128" s="3" customFormat="1" ht="15"/>
    <row r="129" s="3" customFormat="1" ht="15"/>
    <row r="130" s="3" customFormat="1" ht="15"/>
    <row r="131" s="3" customFormat="1" ht="15"/>
    <row r="132" s="3" customFormat="1" ht="15"/>
    <row r="133" s="3" customFormat="1" ht="15"/>
    <row r="134" s="3" customFormat="1" ht="15"/>
    <row r="135" s="3" customFormat="1" ht="15"/>
    <row r="136" s="3" customFormat="1" ht="15"/>
    <row r="137" s="3" customFormat="1" ht="15"/>
    <row r="138" s="3" customFormat="1" ht="15"/>
    <row r="139" s="3" customFormat="1" ht="15"/>
    <row r="140" s="3" customFormat="1" ht="15"/>
    <row r="141" s="3" customFormat="1" ht="15"/>
    <row r="142" s="3" customFormat="1" ht="15"/>
    <row r="143" s="3" customFormat="1" ht="15"/>
    <row r="144" s="3" customFormat="1" ht="15"/>
    <row r="145" s="3" customFormat="1" ht="15"/>
    <row r="146" s="3" customFormat="1" ht="15"/>
    <row r="147" s="3" customFormat="1" ht="15"/>
    <row r="148" s="3" customFormat="1" ht="15"/>
    <row r="149" s="3" customFormat="1" ht="15"/>
    <row r="150" s="3" customFormat="1" ht="15"/>
    <row r="151" s="3" customFormat="1" ht="15"/>
    <row r="152" s="3" customFormat="1" ht="15"/>
    <row r="153" s="3" customFormat="1" ht="15"/>
    <row r="154" s="3" customFormat="1" ht="15"/>
    <row r="155" s="3" customFormat="1" ht="15"/>
    <row r="156" s="3" customFormat="1" ht="15"/>
    <row r="157" s="3" customFormat="1" ht="15"/>
    <row r="158" s="3" customFormat="1" ht="15"/>
    <row r="159" s="3" customFormat="1" ht="15"/>
    <row r="160" s="3" customFormat="1" ht="15"/>
    <row r="161" s="3" customFormat="1" ht="15"/>
    <row r="162" s="3" customFormat="1" ht="15"/>
    <row r="163" s="3" customFormat="1" ht="15"/>
    <row r="164" s="3" customFormat="1" ht="15"/>
    <row r="165" s="3" customFormat="1" ht="15"/>
    <row r="166" s="3" customFormat="1" ht="15"/>
    <row r="167" s="3" customFormat="1" ht="15"/>
    <row r="168" s="3" customFormat="1" ht="15"/>
    <row r="169" s="3" customFormat="1" ht="15"/>
    <row r="170" s="3" customFormat="1" ht="15"/>
    <row r="171" s="3" customFormat="1" ht="15"/>
    <row r="172" s="3" customFormat="1" ht="15"/>
    <row r="173" s="3" customFormat="1" ht="15"/>
    <row r="174" s="3" customFormat="1" ht="15"/>
    <row r="175" s="3" customFormat="1" ht="15"/>
    <row r="176" s="3" customFormat="1" ht="15"/>
    <row r="177" s="3" customFormat="1" ht="15"/>
    <row r="178" s="3" customFormat="1" ht="15"/>
    <row r="179" s="3" customFormat="1" ht="15"/>
    <row r="180" s="3" customFormat="1" ht="15"/>
    <row r="181" s="3" customFormat="1" ht="15"/>
    <row r="182" s="3" customFormat="1" ht="15"/>
    <row r="183" s="3" customFormat="1" ht="15"/>
    <row r="184" s="3" customFormat="1" ht="15"/>
    <row r="185" s="3" customFormat="1" ht="15"/>
    <row r="186" s="3" customFormat="1" ht="15"/>
    <row r="187" s="3" customFormat="1" ht="15"/>
    <row r="188" s="3" customFormat="1" ht="15"/>
    <row r="189" s="3" customFormat="1" ht="15"/>
    <row r="190" s="3" customFormat="1" ht="15"/>
  </sheetData>
  <mergeCells count="2">
    <mergeCell ref="A5:B6"/>
    <mergeCell ref="A16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Cover</vt:lpstr>
      <vt:lpstr>Production</vt:lpstr>
      <vt:lpstr>Autoproducer</vt:lpstr>
      <vt:lpstr>Fuel input</vt:lpstr>
      <vt:lpstr>Supply to demand</vt:lpstr>
      <vt:lpstr>Import</vt:lpstr>
      <vt:lpstr>Export</vt:lpstr>
      <vt:lpstr>Capacity</vt:lpstr>
      <vt:lpstr>Electricity Storage</vt:lpstr>
      <vt:lpstr>correspondence table</vt:lpstr>
      <vt:lpstr>Units</vt:lpstr>
      <vt:lpstr>'Supply to demand'!Print_Area</vt:lpstr>
      <vt:lpstr>'Supply to demand'!Print_Titles</vt:lpstr>
    </vt:vector>
  </TitlesOfParts>
  <Company>EDMC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繁</dc:creator>
  <cp:lastModifiedBy>Matthew DUMLAO</cp:lastModifiedBy>
  <cp:lastPrinted>2005-09-08T09:12:23Z</cp:lastPrinted>
  <dcterms:created xsi:type="dcterms:W3CDTF">2004-07-20T03:01:50Z</dcterms:created>
  <dcterms:modified xsi:type="dcterms:W3CDTF">2026-05-21T03:29:40Z</dcterms:modified>
</cp:coreProperties>
</file>