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comments3.xml" ContentType="application/vnd.openxmlformats-officedocument.spreadsheetml.comments+xml"/>
  <Override PartName="/xl/threadedComments/threadedComment3.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X:\ESTO only\ESTO\Annual\data\2024\Questionnaires\Questionnaires - APERC revisions\"/>
    </mc:Choice>
  </mc:AlternateContent>
  <xr:revisionPtr revIDLastSave="0" documentId="13_ncr:1_{5641FA3C-FAFA-4347-9DEE-BA89ADE6B149}" xr6:coauthVersionLast="47" xr6:coauthVersionMax="47" xr10:uidLastSave="{00000000-0000-0000-0000-000000000000}"/>
  <bookViews>
    <workbookView xWindow="-120" yWindow="-120" windowWidth="29040" windowHeight="15720" tabRatio="746" xr2:uid="{00000000-000D-0000-FFFF-FFFF00000000}"/>
  </bookViews>
  <sheets>
    <sheet name="Cover" sheetId="7" r:id="rId1"/>
    <sheet name="Supply" sheetId="4" r:id="rId2"/>
    <sheet name="Imports" sheetId="16" r:id="rId3"/>
    <sheet name="Exports" sheetId="15" r:id="rId4"/>
    <sheet name="Transformation" sheetId="18" r:id="rId5"/>
    <sheet name="Consumption" sheetId="19" r:id="rId6"/>
    <sheet name="Capacity" sheetId="17" r:id="rId7"/>
    <sheet name="Definition of Terms" sheetId="13" state="hidden" r:id="rId8"/>
    <sheet name="Units" sheetId="10" state="hidden" r:id="rId9"/>
    <sheet name="correspondence table" sheetId="8" state="hidden" r:id="rId10"/>
  </sheets>
  <definedNames>
    <definedName name="_xlnm.Print_Area" localSheetId="6">Capacity!$A$1:$F$37</definedName>
    <definedName name="_xlnm.Print_Area" localSheetId="5">Consumption!$A$1:$K$3</definedName>
    <definedName name="_xlnm.Print_Area" localSheetId="1">Supply!$A$1:$H$58</definedName>
    <definedName name="_xlnm.Print_Area" localSheetId="4">Transformation!$A$1:$F$2</definedName>
  </definedNames>
  <calcPr calcId="191028" iterateDelta="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9" i="17" l="1"/>
  <c r="F43" i="17"/>
  <c r="F42" i="17"/>
  <c r="F41" i="17"/>
  <c r="F40" i="17"/>
  <c r="F39" i="17"/>
  <c r="F38" i="17"/>
  <c r="F37" i="17"/>
  <c r="F36" i="17"/>
  <c r="F35" i="17"/>
  <c r="F34" i="17"/>
  <c r="F33" i="17"/>
  <c r="F32" i="17"/>
  <c r="F31" i="17"/>
  <c r="F30" i="17"/>
  <c r="F29" i="17"/>
  <c r="F28" i="17"/>
  <c r="F27" i="17"/>
  <c r="F26" i="17"/>
  <c r="F25" i="17"/>
  <c r="F24" i="17"/>
  <c r="F23" i="17"/>
  <c r="F22" i="17"/>
  <c r="F21" i="17"/>
  <c r="F20" i="17"/>
  <c r="F19" i="17"/>
  <c r="F18" i="17"/>
  <c r="F17" i="17"/>
  <c r="F16" i="17"/>
  <c r="F15" i="17"/>
  <c r="F14" i="17"/>
  <c r="F13" i="17"/>
  <c r="F12" i="17"/>
  <c r="F11" i="17"/>
  <c r="F10" i="17"/>
  <c r="F8" i="17"/>
  <c r="G24" i="4"/>
  <c r="G25" i="4"/>
  <c r="F25" i="4"/>
  <c r="F24" i="4" s="1"/>
  <c r="E25" i="4"/>
  <c r="H25" i="4" s="1"/>
  <c r="D25" i="4"/>
  <c r="D24" i="4" s="1"/>
  <c r="F21" i="4"/>
  <c r="H21" i="4" s="1"/>
  <c r="E21" i="4"/>
  <c r="D21" i="4"/>
  <c r="F18" i="4"/>
  <c r="E18" i="4"/>
  <c r="D18" i="4"/>
  <c r="F15" i="4"/>
  <c r="E15" i="4"/>
  <c r="E8" i="4" s="1"/>
  <c r="D15" i="4"/>
  <c r="F12" i="4"/>
  <c r="E12" i="4"/>
  <c r="D12" i="4"/>
  <c r="D9" i="4"/>
  <c r="F9" i="4"/>
  <c r="E9" i="4"/>
  <c r="H9" i="4" s="1"/>
  <c r="H23" i="17"/>
  <c r="G23" i="17"/>
  <c r="E23" i="17"/>
  <c r="E6" i="17" s="1"/>
  <c r="D23" i="17"/>
  <c r="C23" i="17"/>
  <c r="C6" i="17" s="1"/>
  <c r="D6" i="17"/>
  <c r="E7" i="17"/>
  <c r="D7" i="17"/>
  <c r="C7" i="17"/>
  <c r="B40" i="17"/>
  <c r="B39" i="17"/>
  <c r="F51" i="18"/>
  <c r="F50" i="18"/>
  <c r="F49" i="18"/>
  <c r="F48" i="18"/>
  <c r="F47" i="18"/>
  <c r="F46" i="18"/>
  <c r="F45" i="18"/>
  <c r="F44" i="18"/>
  <c r="F43" i="18"/>
  <c r="F42" i="18"/>
  <c r="F41" i="18"/>
  <c r="F40" i="18"/>
  <c r="F39" i="18"/>
  <c r="F38" i="18"/>
  <c r="F37" i="18"/>
  <c r="F36" i="18"/>
  <c r="F35" i="18"/>
  <c r="F34" i="18"/>
  <c r="F33" i="18"/>
  <c r="F32" i="18"/>
  <c r="F31" i="18"/>
  <c r="F30" i="18"/>
  <c r="F29" i="18"/>
  <c r="F28" i="18"/>
  <c r="F27" i="18"/>
  <c r="F26" i="18"/>
  <c r="F25" i="18"/>
  <c r="F24" i="18"/>
  <c r="F23" i="18"/>
  <c r="F22" i="18"/>
  <c r="F21" i="18"/>
  <c r="F20" i="18"/>
  <c r="F19" i="18"/>
  <c r="F18" i="18"/>
  <c r="F17" i="18"/>
  <c r="F16" i="18"/>
  <c r="F15" i="18"/>
  <c r="F14" i="18"/>
  <c r="F13" i="18"/>
  <c r="F12" i="18"/>
  <c r="F11" i="18"/>
  <c r="F10" i="18"/>
  <c r="F9" i="18"/>
  <c r="F8" i="18"/>
  <c r="H41" i="4"/>
  <c r="G8" i="4"/>
  <c r="H56" i="4"/>
  <c r="H55" i="4"/>
  <c r="H40" i="4"/>
  <c r="H39" i="4"/>
  <c r="H38" i="4"/>
  <c r="H35" i="4"/>
  <c r="H34" i="4"/>
  <c r="H33" i="4"/>
  <c r="H24" i="4" s="1"/>
  <c r="H32" i="4"/>
  <c r="H31" i="4"/>
  <c r="H30" i="4"/>
  <c r="H29" i="4"/>
  <c r="H28" i="4"/>
  <c r="H27" i="4"/>
  <c r="H26" i="4"/>
  <c r="H23" i="4"/>
  <c r="H22" i="4"/>
  <c r="H20" i="4"/>
  <c r="H19" i="4"/>
  <c r="H17" i="4"/>
  <c r="H16" i="4"/>
  <c r="H14" i="4"/>
  <c r="H13" i="4"/>
  <c r="H11" i="4"/>
  <c r="H10" i="4"/>
  <c r="H49" i="4"/>
  <c r="H48" i="4"/>
  <c r="H47" i="4"/>
  <c r="H46" i="4"/>
  <c r="H45" i="4"/>
  <c r="H44" i="4"/>
  <c r="H43" i="4"/>
  <c r="G42" i="4"/>
  <c r="F42" i="4"/>
  <c r="E42" i="4"/>
  <c r="H18" i="4" l="1"/>
  <c r="H12" i="4"/>
  <c r="E24" i="4"/>
  <c r="F8" i="4"/>
  <c r="H15" i="4"/>
  <c r="D8" i="4"/>
  <c r="H8" i="4"/>
  <c r="H42" i="4"/>
  <c r="K7" i="19" l="1"/>
  <c r="J7" i="19"/>
  <c r="I7" i="19"/>
  <c r="H7" i="19"/>
  <c r="G7" i="19"/>
  <c r="F7" i="19"/>
  <c r="E7" i="19"/>
  <c r="D7" i="19"/>
  <c r="C7" i="19"/>
  <c r="D40" i="17"/>
  <c r="C40" i="17"/>
  <c r="E40" i="17"/>
  <c r="K32" i="19"/>
  <c r="K31" i="19"/>
  <c r="K33" i="19"/>
  <c r="K34" i="19"/>
  <c r="K30" i="19"/>
  <c r="J29" i="19"/>
  <c r="I29" i="19"/>
  <c r="H31" i="19"/>
  <c r="H32" i="19"/>
  <c r="H33" i="19"/>
  <c r="H34" i="19"/>
  <c r="H30" i="19"/>
  <c r="G29" i="19"/>
  <c r="F29" i="19"/>
  <c r="E34" i="19"/>
  <c r="E31" i="19"/>
  <c r="E32" i="19"/>
  <c r="E33" i="19"/>
  <c r="E30" i="19"/>
  <c r="D29" i="19"/>
  <c r="C29" i="19"/>
  <c r="K28" i="19"/>
  <c r="K24" i="19"/>
  <c r="K25" i="19"/>
  <c r="K26" i="19"/>
  <c r="K27" i="19"/>
  <c r="K23" i="19"/>
  <c r="J22" i="19"/>
  <c r="I22" i="19"/>
  <c r="H25" i="19"/>
  <c r="H23" i="19"/>
  <c r="H24" i="19"/>
  <c r="H26" i="19"/>
  <c r="H27" i="19"/>
  <c r="H28" i="19"/>
  <c r="G22" i="19"/>
  <c r="F22" i="19"/>
  <c r="E24" i="19"/>
  <c r="E25" i="19"/>
  <c r="E26" i="19"/>
  <c r="E27" i="19"/>
  <c r="E28" i="19"/>
  <c r="E23" i="19"/>
  <c r="D22" i="19"/>
  <c r="C22" i="19"/>
  <c r="K10" i="19"/>
  <c r="K11" i="19"/>
  <c r="K12" i="19"/>
  <c r="K13" i="19"/>
  <c r="K14" i="19"/>
  <c r="K15" i="19"/>
  <c r="K16" i="19"/>
  <c r="K17" i="19"/>
  <c r="K18" i="19"/>
  <c r="K19" i="19"/>
  <c r="K20" i="19"/>
  <c r="K21" i="19"/>
  <c r="K9" i="19"/>
  <c r="K8" i="19" s="1"/>
  <c r="J8" i="19"/>
  <c r="H13" i="19"/>
  <c r="H10" i="19"/>
  <c r="H11" i="19"/>
  <c r="H12" i="19"/>
  <c r="H14" i="19"/>
  <c r="H15" i="19"/>
  <c r="H16" i="19"/>
  <c r="H17" i="19"/>
  <c r="H18" i="19"/>
  <c r="H19" i="19"/>
  <c r="H20" i="19"/>
  <c r="H21" i="19"/>
  <c r="H9" i="19"/>
  <c r="E16" i="19"/>
  <c r="E10" i="19"/>
  <c r="E11" i="19"/>
  <c r="E12" i="19"/>
  <c r="E13" i="19"/>
  <c r="E14" i="19"/>
  <c r="E15" i="19"/>
  <c r="E17" i="19"/>
  <c r="E18" i="19"/>
  <c r="E19" i="19"/>
  <c r="E20" i="19"/>
  <c r="E21" i="19"/>
  <c r="E9" i="19"/>
  <c r="D8" i="19"/>
  <c r="C8" i="19"/>
  <c r="D37" i="4"/>
  <c r="D7" i="4" s="1"/>
  <c r="I8" i="19"/>
  <c r="G8" i="19"/>
  <c r="F8" i="19"/>
  <c r="B10" i="17"/>
  <c r="B11" i="17" s="1"/>
  <c r="B12" i="17" s="1"/>
  <c r="B13" i="17" s="1"/>
  <c r="B14" i="17" s="1"/>
  <c r="B15" i="17" s="1"/>
  <c r="B16" i="17" s="1"/>
  <c r="B17" i="17" s="1"/>
  <c r="B18" i="17" s="1"/>
  <c r="B19" i="17" s="1"/>
  <c r="B20" i="17" s="1"/>
  <c r="B21" i="17" s="1"/>
  <c r="B22" i="17" s="1"/>
  <c r="B23" i="17" s="1"/>
  <c r="B24" i="17" s="1"/>
  <c r="B25" i="17" s="1"/>
  <c r="B26" i="17" s="1"/>
  <c r="B27" i="17" s="1"/>
  <c r="B28" i="17" s="1"/>
  <c r="B29" i="17" s="1"/>
  <c r="B30" i="17" s="1"/>
  <c r="B31" i="17" s="1"/>
  <c r="B32" i="17" s="1"/>
  <c r="B33" i="17" s="1"/>
  <c r="B34" i="17" s="1"/>
  <c r="B35" i="17" s="1"/>
  <c r="B36" i="17" s="1"/>
  <c r="B37" i="17" s="1"/>
  <c r="B38" i="17" s="1"/>
  <c r="B41" i="17" s="1"/>
  <c r="B42" i="17" s="1"/>
  <c r="B43" i="17" s="1"/>
  <c r="B9" i="17"/>
  <c r="B10" i="4"/>
  <c r="B11" i="4" s="1"/>
  <c r="B12" i="4" s="1"/>
  <c r="B13" i="4" s="1"/>
  <c r="B14" i="4" s="1"/>
  <c r="B15" i="4" s="1"/>
  <c r="B16" i="4" s="1"/>
  <c r="B17" i="4" s="1"/>
  <c r="B18" i="4" s="1"/>
  <c r="B19" i="4" s="1"/>
  <c r="B20" i="4" s="1"/>
  <c r="B21" i="4" s="1"/>
  <c r="B22" i="4" s="1"/>
  <c r="B23" i="4" s="1"/>
  <c r="B24" i="4" s="1"/>
  <c r="B25" i="4" s="1"/>
  <c r="B26" i="4" s="1"/>
  <c r="B27" i="4" s="1"/>
  <c r="B28" i="4" s="1"/>
  <c r="B29" i="4" s="1"/>
  <c r="B30" i="4" s="1"/>
  <c r="B31" i="4" s="1"/>
  <c r="B32" i="4" s="1"/>
  <c r="B33" i="4" s="1"/>
  <c r="B34" i="4" s="1"/>
  <c r="B35" i="4" s="1"/>
  <c r="B37" i="4" s="1"/>
  <c r="B38" i="4" s="1"/>
  <c r="B39" i="4" s="1"/>
  <c r="B40" i="4" s="1"/>
  <c r="B41" i="4" s="1"/>
  <c r="E35" i="17"/>
  <c r="D35" i="17"/>
  <c r="C35" i="17"/>
  <c r="E49" i="18"/>
  <c r="D49" i="18"/>
  <c r="C49" i="18"/>
  <c r="B53" i="4" l="1"/>
  <c r="B55" i="4" s="1"/>
  <c r="B56" i="4" s="1"/>
  <c r="B42" i="4"/>
  <c r="B43" i="4" s="1"/>
  <c r="B44" i="4" s="1"/>
  <c r="B45" i="4" s="1"/>
  <c r="B46" i="4" s="1"/>
  <c r="B47" i="4" s="1"/>
  <c r="B48" i="4" s="1"/>
  <c r="B49" i="4" s="1"/>
  <c r="B50" i="4" s="1"/>
  <c r="B51" i="4" s="1"/>
  <c r="B52" i="4" s="1"/>
  <c r="F7" i="17"/>
  <c r="F6" i="17" s="1"/>
  <c r="K29" i="19"/>
  <c r="H29" i="19"/>
  <c r="E29" i="19"/>
  <c r="H22" i="19"/>
  <c r="E22" i="19"/>
  <c r="E8" i="19"/>
  <c r="H8" i="19"/>
  <c r="B7" i="18"/>
  <c r="B8" i="18" s="1"/>
  <c r="B9" i="18" s="1"/>
  <c r="B10" i="18" s="1"/>
  <c r="B11" i="18" s="1"/>
  <c r="B12" i="18" s="1"/>
  <c r="B13" i="18" s="1"/>
  <c r="B14" i="18" s="1"/>
  <c r="B15" i="18" s="1"/>
  <c r="B16" i="18" s="1"/>
  <c r="B17" i="18" s="1"/>
  <c r="B18" i="18" s="1"/>
  <c r="B19" i="18" s="1"/>
  <c r="B20" i="18" s="1"/>
  <c r="B21" i="18" s="1"/>
  <c r="B22" i="18" s="1"/>
  <c r="B23" i="18" s="1"/>
  <c r="B24" i="18" s="1"/>
  <c r="B25" i="18" s="1"/>
  <c r="B26" i="18" s="1"/>
  <c r="B27" i="18" s="1"/>
  <c r="B28" i="18" s="1"/>
  <c r="E30" i="18"/>
  <c r="D30" i="18"/>
  <c r="C30" i="18"/>
  <c r="E12" i="18"/>
  <c r="D12" i="18"/>
  <c r="C12" i="18"/>
  <c r="C6" i="18" s="1"/>
  <c r="E7" i="18"/>
  <c r="D7" i="18"/>
  <c r="C7" i="18"/>
  <c r="F53" i="4" l="1"/>
  <c r="E53" i="4"/>
  <c r="D6" i="18"/>
  <c r="B29" i="18"/>
  <c r="B30" i="18" s="1"/>
  <c r="B31" i="18" s="1"/>
  <c r="B32" i="18" s="1"/>
  <c r="B33" i="18" s="1"/>
  <c r="B34" i="18" s="1"/>
  <c r="B35" i="18" s="1"/>
  <c r="B36" i="18" s="1"/>
  <c r="B37" i="18" s="1"/>
  <c r="B38" i="18" s="1"/>
  <c r="B39" i="18" s="1"/>
  <c r="B40" i="18" s="1"/>
  <c r="B41" i="18" s="1"/>
  <c r="B42" i="18" s="1"/>
  <c r="B43" i="18" s="1"/>
  <c r="B44" i="18" s="1"/>
  <c r="B45" i="18" s="1"/>
  <c r="B46" i="18" s="1"/>
  <c r="B47" i="18" s="1"/>
  <c r="B48" i="18" s="1"/>
  <c r="B49" i="18" s="1"/>
  <c r="B50" i="18" s="1"/>
  <c r="E6" i="18"/>
  <c r="F7" i="18"/>
  <c r="F6" i="18" l="1"/>
  <c r="K22" i="19" l="1"/>
  <c r="G6" i="17"/>
  <c r="G257" i="16"/>
  <c r="G256" i="16"/>
  <c r="G255" i="16"/>
  <c r="G254" i="16"/>
  <c r="G253" i="16"/>
  <c r="G252" i="16"/>
  <c r="G251" i="16"/>
  <c r="G250" i="16"/>
  <c r="G249" i="16"/>
  <c r="G248" i="16"/>
  <c r="G247" i="16"/>
  <c r="G246" i="16"/>
  <c r="G245" i="16"/>
  <c r="G244" i="16"/>
  <c r="G243" i="16"/>
  <c r="G242" i="16"/>
  <c r="G241" i="16"/>
  <c r="G240" i="16"/>
  <c r="G239" i="16"/>
  <c r="G238" i="16"/>
  <c r="G237" i="16"/>
  <c r="G236" i="16"/>
  <c r="G235" i="16"/>
  <c r="G234" i="16"/>
  <c r="G233" i="16"/>
  <c r="G232" i="16"/>
  <c r="G231" i="16"/>
  <c r="G230" i="16"/>
  <c r="G229" i="16"/>
  <c r="G228" i="16"/>
  <c r="G227" i="16"/>
  <c r="G226" i="16"/>
  <c r="G225" i="16"/>
  <c r="G224" i="16"/>
  <c r="G223" i="16"/>
  <c r="G222" i="16"/>
  <c r="G221" i="16"/>
  <c r="G220" i="16"/>
  <c r="G219" i="16"/>
  <c r="G218" i="16"/>
  <c r="G217" i="16"/>
  <c r="G216" i="16"/>
  <c r="G215" i="16"/>
  <c r="G214" i="16"/>
  <c r="G213" i="16"/>
  <c r="G212" i="16"/>
  <c r="G211" i="16"/>
  <c r="G210" i="16"/>
  <c r="G209" i="16"/>
  <c r="G208" i="16"/>
  <c r="G207" i="16"/>
  <c r="G206" i="16"/>
  <c r="G205" i="16"/>
  <c r="G204" i="16"/>
  <c r="G203" i="16"/>
  <c r="G202" i="16"/>
  <c r="G201" i="16"/>
  <c r="G200" i="16"/>
  <c r="G199" i="16"/>
  <c r="G198" i="16"/>
  <c r="G197" i="16"/>
  <c r="G196" i="16"/>
  <c r="G195" i="16"/>
  <c r="G194" i="16"/>
  <c r="G193" i="16"/>
  <c r="G192" i="16"/>
  <c r="G191" i="16"/>
  <c r="G190" i="16"/>
  <c r="G189" i="16"/>
  <c r="G188" i="16"/>
  <c r="G187" i="16"/>
  <c r="G186" i="16"/>
  <c r="G185" i="16"/>
  <c r="G184" i="16"/>
  <c r="G183" i="16"/>
  <c r="G182" i="16"/>
  <c r="G181" i="16"/>
  <c r="G180" i="16"/>
  <c r="G179" i="16"/>
  <c r="G178" i="16"/>
  <c r="G177" i="16"/>
  <c r="G176" i="16"/>
  <c r="G175" i="16"/>
  <c r="G174" i="16"/>
  <c r="G173" i="16"/>
  <c r="G172" i="16"/>
  <c r="G171" i="16"/>
  <c r="G170" i="16"/>
  <c r="G169" i="16"/>
  <c r="G168" i="16"/>
  <c r="G167" i="16"/>
  <c r="G166" i="16"/>
  <c r="G165" i="16"/>
  <c r="G164" i="16"/>
  <c r="G163" i="16"/>
  <c r="G162" i="16"/>
  <c r="G161" i="16"/>
  <c r="G160" i="16"/>
  <c r="G159" i="16"/>
  <c r="G158" i="16"/>
  <c r="G157" i="16"/>
  <c r="G156" i="16"/>
  <c r="G155" i="16"/>
  <c r="G154" i="16"/>
  <c r="G153" i="16"/>
  <c r="G152" i="16"/>
  <c r="G151" i="16"/>
  <c r="G150" i="16"/>
  <c r="G149" i="16"/>
  <c r="G148" i="16"/>
  <c r="G147" i="16"/>
  <c r="G146" i="16"/>
  <c r="G145" i="16"/>
  <c r="G144" i="16"/>
  <c r="G143" i="16"/>
  <c r="G142" i="16"/>
  <c r="G141" i="16"/>
  <c r="G140" i="16"/>
  <c r="G139" i="16"/>
  <c r="G138" i="16"/>
  <c r="G137" i="16"/>
  <c r="G136" i="16"/>
  <c r="G135" i="16"/>
  <c r="G134" i="16"/>
  <c r="G133" i="16"/>
  <c r="G132" i="16"/>
  <c r="G131" i="16"/>
  <c r="G130" i="16"/>
  <c r="G129" i="16"/>
  <c r="G128" i="16"/>
  <c r="G127" i="16"/>
  <c r="G126" i="16"/>
  <c r="G125" i="16"/>
  <c r="G124" i="16"/>
  <c r="G123" i="16"/>
  <c r="G122" i="16"/>
  <c r="G121" i="16"/>
  <c r="G120" i="16"/>
  <c r="G119" i="16"/>
  <c r="G118" i="16"/>
  <c r="G117" i="16"/>
  <c r="G116" i="16"/>
  <c r="G115" i="16"/>
  <c r="G114" i="16"/>
  <c r="G113" i="16"/>
  <c r="G112" i="16"/>
  <c r="G111" i="16"/>
  <c r="G110" i="16"/>
  <c r="G109" i="16"/>
  <c r="G108" i="16"/>
  <c r="G107" i="16"/>
  <c r="G106" i="16"/>
  <c r="G105" i="16"/>
  <c r="G104" i="16"/>
  <c r="G103" i="16"/>
  <c r="G102" i="16"/>
  <c r="G101" i="16"/>
  <c r="G100" i="16"/>
  <c r="G99" i="16"/>
  <c r="G98" i="16"/>
  <c r="G97" i="16"/>
  <c r="G96" i="16"/>
  <c r="G95" i="16"/>
  <c r="G94" i="16"/>
  <c r="G93" i="16"/>
  <c r="G92" i="16"/>
  <c r="G91" i="16"/>
  <c r="G90" i="16"/>
  <c r="G89" i="16"/>
  <c r="G88" i="16"/>
  <c r="G87" i="16"/>
  <c r="G86" i="16"/>
  <c r="G85" i="16"/>
  <c r="G84" i="16"/>
  <c r="G83" i="16"/>
  <c r="G82" i="16"/>
  <c r="G81" i="16"/>
  <c r="G80" i="16"/>
  <c r="G79" i="16"/>
  <c r="G78" i="16"/>
  <c r="G77" i="16"/>
  <c r="G76" i="16"/>
  <c r="G75" i="16"/>
  <c r="G74" i="16"/>
  <c r="G73" i="16"/>
  <c r="G72" i="16"/>
  <c r="G71" i="16"/>
  <c r="G70" i="16"/>
  <c r="G69" i="16"/>
  <c r="G68" i="16"/>
  <c r="G67" i="16"/>
  <c r="G66" i="16"/>
  <c r="G65" i="16"/>
  <c r="G64" i="16"/>
  <c r="G63" i="16"/>
  <c r="G62" i="16"/>
  <c r="G61" i="16"/>
  <c r="G60" i="16"/>
  <c r="G59" i="16"/>
  <c r="G58" i="16"/>
  <c r="G57" i="16"/>
  <c r="G56" i="16"/>
  <c r="G55" i="16"/>
  <c r="G54" i="16"/>
  <c r="G53" i="16"/>
  <c r="G52" i="16"/>
  <c r="G51" i="16"/>
  <c r="G50" i="16"/>
  <c r="G49" i="16"/>
  <c r="G48" i="16"/>
  <c r="G47" i="16"/>
  <c r="G46" i="16"/>
  <c r="G45" i="16"/>
  <c r="G44" i="16"/>
  <c r="G43" i="16"/>
  <c r="G42" i="16"/>
  <c r="G41" i="16"/>
  <c r="G40" i="16"/>
  <c r="G39" i="16"/>
  <c r="G38" i="16"/>
  <c r="G37" i="16"/>
  <c r="G36" i="16"/>
  <c r="G35" i="16"/>
  <c r="G34" i="16"/>
  <c r="G33" i="16"/>
  <c r="F32" i="16"/>
  <c r="E32" i="16"/>
  <c r="D32" i="16"/>
  <c r="G32" i="16" s="1"/>
  <c r="G31" i="16"/>
  <c r="G30" i="16"/>
  <c r="G29" i="16"/>
  <c r="F28" i="16"/>
  <c r="E28" i="16"/>
  <c r="D28" i="16"/>
  <c r="G27" i="16"/>
  <c r="G26" i="16"/>
  <c r="G25" i="16"/>
  <c r="G24" i="16"/>
  <c r="G23" i="16"/>
  <c r="G22" i="16"/>
  <c r="G21" i="16"/>
  <c r="G20" i="16"/>
  <c r="G19" i="16"/>
  <c r="G18" i="16"/>
  <c r="G17" i="16"/>
  <c r="G16" i="16"/>
  <c r="G15" i="16"/>
  <c r="G14" i="16"/>
  <c r="G13" i="16"/>
  <c r="G12" i="16"/>
  <c r="G11" i="16"/>
  <c r="G10" i="16"/>
  <c r="G9" i="16"/>
  <c r="G8" i="16"/>
  <c r="G7" i="16"/>
  <c r="F6" i="16"/>
  <c r="G6" i="16"/>
  <c r="E6" i="16"/>
  <c r="D6" i="16"/>
  <c r="D258" i="16" s="1"/>
  <c r="F32" i="15"/>
  <c r="F28" i="15"/>
  <c r="G257" i="15"/>
  <c r="G256" i="15"/>
  <c r="G255" i="15"/>
  <c r="G254" i="15"/>
  <c r="G253" i="15"/>
  <c r="G252" i="15"/>
  <c r="G251" i="15"/>
  <c r="G250" i="15"/>
  <c r="G249" i="15"/>
  <c r="G248" i="15"/>
  <c r="G247" i="15"/>
  <c r="G246" i="15"/>
  <c r="G245" i="15"/>
  <c r="G244" i="15"/>
  <c r="G243" i="15"/>
  <c r="G242" i="15"/>
  <c r="G241" i="15"/>
  <c r="G240" i="15"/>
  <c r="G239" i="15"/>
  <c r="G238" i="15"/>
  <c r="G237" i="15"/>
  <c r="G236" i="15"/>
  <c r="G235" i="15"/>
  <c r="G234" i="15"/>
  <c r="G233" i="15"/>
  <c r="G232" i="15"/>
  <c r="G231" i="15"/>
  <c r="G230" i="15"/>
  <c r="G229" i="15"/>
  <c r="G228" i="15"/>
  <c r="G227" i="15"/>
  <c r="G226" i="15"/>
  <c r="G225" i="15"/>
  <c r="G224" i="15"/>
  <c r="G223" i="15"/>
  <c r="G222" i="15"/>
  <c r="G221" i="15"/>
  <c r="G220" i="15"/>
  <c r="G219" i="15"/>
  <c r="G218" i="15"/>
  <c r="G217" i="15"/>
  <c r="G216" i="15"/>
  <c r="G215" i="15"/>
  <c r="G214" i="15"/>
  <c r="G213" i="15"/>
  <c r="G212" i="15"/>
  <c r="G211" i="15"/>
  <c r="G210" i="15"/>
  <c r="G209" i="15"/>
  <c r="G208" i="15"/>
  <c r="G207" i="15"/>
  <c r="G206" i="15"/>
  <c r="G205" i="15"/>
  <c r="G204" i="15"/>
  <c r="G203" i="15"/>
  <c r="G202" i="15"/>
  <c r="G201" i="15"/>
  <c r="G200" i="15"/>
  <c r="G199" i="15"/>
  <c r="G198" i="15"/>
  <c r="G197" i="15"/>
  <c r="G196" i="15"/>
  <c r="G195" i="15"/>
  <c r="G194" i="15"/>
  <c r="G193" i="15"/>
  <c r="G192" i="15"/>
  <c r="G191" i="15"/>
  <c r="G190" i="15"/>
  <c r="G189" i="15"/>
  <c r="G188" i="15"/>
  <c r="G187" i="15"/>
  <c r="G186" i="15"/>
  <c r="G185" i="15"/>
  <c r="G184" i="15"/>
  <c r="G183" i="15"/>
  <c r="G182" i="15"/>
  <c r="G181" i="15"/>
  <c r="G180" i="15"/>
  <c r="G179" i="15"/>
  <c r="G178" i="15"/>
  <c r="G177" i="15"/>
  <c r="G176" i="15"/>
  <c r="G175" i="15"/>
  <c r="G174" i="15"/>
  <c r="G173" i="15"/>
  <c r="G172" i="15"/>
  <c r="G171" i="15"/>
  <c r="G170" i="15"/>
  <c r="G169" i="15"/>
  <c r="G168" i="15"/>
  <c r="G167" i="15"/>
  <c r="G166" i="15"/>
  <c r="G165" i="15"/>
  <c r="G164" i="15"/>
  <c r="G163" i="15"/>
  <c r="G162" i="15"/>
  <c r="G161" i="15"/>
  <c r="G160" i="15"/>
  <c r="G159" i="15"/>
  <c r="G158" i="15"/>
  <c r="G157" i="15"/>
  <c r="G156" i="15"/>
  <c r="G155" i="15"/>
  <c r="G154" i="15"/>
  <c r="G153" i="15"/>
  <c r="G152" i="15"/>
  <c r="G151" i="15"/>
  <c r="G150" i="15"/>
  <c r="G149" i="15"/>
  <c r="G148" i="15"/>
  <c r="G147" i="15"/>
  <c r="G146" i="15"/>
  <c r="G145" i="15"/>
  <c r="G144" i="15"/>
  <c r="G143" i="15"/>
  <c r="G142" i="15"/>
  <c r="G141" i="15"/>
  <c r="G140" i="15"/>
  <c r="G139" i="15"/>
  <c r="G138" i="15"/>
  <c r="G137" i="15"/>
  <c r="G136" i="15"/>
  <c r="G135" i="15"/>
  <c r="G134" i="15"/>
  <c r="G133" i="15"/>
  <c r="G132" i="15"/>
  <c r="G131" i="15"/>
  <c r="G130" i="15"/>
  <c r="G129" i="15"/>
  <c r="G128" i="15"/>
  <c r="G127" i="15"/>
  <c r="G126" i="15"/>
  <c r="G125" i="15"/>
  <c r="G124" i="15"/>
  <c r="G123" i="15"/>
  <c r="G122" i="15"/>
  <c r="G121" i="15"/>
  <c r="G120" i="15"/>
  <c r="G119" i="15"/>
  <c r="G118" i="15"/>
  <c r="G117" i="15"/>
  <c r="G116" i="15"/>
  <c r="G115" i="15"/>
  <c r="G114" i="15"/>
  <c r="G113" i="15"/>
  <c r="G112" i="15"/>
  <c r="G111" i="15"/>
  <c r="G110" i="15"/>
  <c r="G109" i="15"/>
  <c r="G108" i="15"/>
  <c r="G107" i="15"/>
  <c r="G106" i="15"/>
  <c r="G105" i="15"/>
  <c r="G104" i="15"/>
  <c r="G103" i="15"/>
  <c r="G102" i="15"/>
  <c r="G101" i="15"/>
  <c r="G100" i="15"/>
  <c r="G99" i="15"/>
  <c r="G98" i="15"/>
  <c r="G97" i="15"/>
  <c r="G96" i="15"/>
  <c r="G95" i="15"/>
  <c r="G94" i="15"/>
  <c r="G93" i="15"/>
  <c r="G92" i="15"/>
  <c r="G91" i="15"/>
  <c r="G90" i="15"/>
  <c r="G89" i="15"/>
  <c r="G88" i="15"/>
  <c r="G87" i="15"/>
  <c r="G86" i="15"/>
  <c r="G85" i="15"/>
  <c r="G84" i="15"/>
  <c r="G83" i="15"/>
  <c r="G82" i="15"/>
  <c r="G81" i="15"/>
  <c r="G80" i="15"/>
  <c r="G79" i="15"/>
  <c r="G78" i="15"/>
  <c r="G77" i="15"/>
  <c r="G76" i="15"/>
  <c r="G75" i="15"/>
  <c r="G74" i="15"/>
  <c r="G73" i="15"/>
  <c r="G72" i="15"/>
  <c r="G71" i="15"/>
  <c r="G70" i="15"/>
  <c r="G69" i="15"/>
  <c r="G68" i="15"/>
  <c r="G67" i="15"/>
  <c r="G66" i="15"/>
  <c r="G65" i="15"/>
  <c r="G64" i="15"/>
  <c r="G63" i="15"/>
  <c r="G62" i="15"/>
  <c r="G61" i="15"/>
  <c r="G60" i="15"/>
  <c r="G59" i="15"/>
  <c r="G58" i="15"/>
  <c r="G57" i="15"/>
  <c r="G56" i="15"/>
  <c r="G55" i="15"/>
  <c r="G54" i="15"/>
  <c r="G53" i="15"/>
  <c r="G52" i="15"/>
  <c r="G51" i="15"/>
  <c r="G50" i="15"/>
  <c r="G49" i="15"/>
  <c r="G48" i="15"/>
  <c r="G47" i="15"/>
  <c r="G46" i="15"/>
  <c r="G45" i="15"/>
  <c r="G44" i="15"/>
  <c r="G43" i="15"/>
  <c r="G42" i="15"/>
  <c r="G41" i="15"/>
  <c r="G40" i="15"/>
  <c r="G39" i="15"/>
  <c r="G38" i="15"/>
  <c r="G37" i="15"/>
  <c r="G36" i="15"/>
  <c r="G35" i="15"/>
  <c r="G34" i="15"/>
  <c r="G33" i="15"/>
  <c r="G31" i="15"/>
  <c r="G30" i="15"/>
  <c r="G29" i="15"/>
  <c r="G27" i="15"/>
  <c r="G26" i="15"/>
  <c r="G25" i="15"/>
  <c r="G24" i="15"/>
  <c r="G23" i="15"/>
  <c r="G22" i="15"/>
  <c r="G21" i="15"/>
  <c r="G20" i="15"/>
  <c r="G19" i="15"/>
  <c r="G18" i="15"/>
  <c r="G17" i="15"/>
  <c r="G16" i="15"/>
  <c r="G15" i="15"/>
  <c r="G14" i="15"/>
  <c r="G13" i="15"/>
  <c r="G12" i="15"/>
  <c r="G11" i="15"/>
  <c r="G10" i="15"/>
  <c r="G9" i="15"/>
  <c r="G8" i="15"/>
  <c r="G7" i="15"/>
  <c r="F6" i="15"/>
  <c r="G7" i="4"/>
  <c r="G37" i="4"/>
  <c r="G50" i="4"/>
  <c r="F37" i="4"/>
  <c r="F7" i="4"/>
  <c r="E37" i="4"/>
  <c r="E7" i="4"/>
  <c r="E32" i="15"/>
  <c r="D32" i="15"/>
  <c r="E28" i="15"/>
  <c r="D28" i="15"/>
  <c r="E6" i="15"/>
  <c r="D6" i="15"/>
  <c r="D258" i="15" s="1"/>
  <c r="F50" i="4"/>
  <c r="E50" i="4"/>
  <c r="G28" i="15" l="1"/>
  <c r="G6" i="15"/>
  <c r="G32" i="15"/>
  <c r="E258" i="16"/>
  <c r="F258" i="16" s="1"/>
  <c r="G28" i="16"/>
  <c r="H6" i="17"/>
  <c r="H50" i="4"/>
  <c r="E258" i="15"/>
  <c r="F258" i="15" s="1"/>
  <c r="G258" i="15" s="1"/>
  <c r="H37" i="4"/>
  <c r="H7" i="4" s="1"/>
  <c r="G258" i="16" l="1"/>
  <c r="G53" i="4" l="1"/>
  <c r="H53" i="4" s="1"/>
  <c r="D25" i="10"/>
  <c r="D23" i="10"/>
  <c r="H22" i="10"/>
  <c r="G22" i="10"/>
  <c r="E22" i="10"/>
  <c r="D22" i="10"/>
  <c r="H21" i="10"/>
  <c r="H20" i="10"/>
  <c r="D24" i="10" s="1"/>
  <c r="E20" i="10"/>
  <c r="F8" i="10"/>
  <c r="E8" i="10"/>
  <c r="D8" i="10"/>
  <c r="G7" i="10"/>
  <c r="D7" i="10"/>
  <c r="G6" i="10"/>
  <c r="D6" i="10"/>
  <c r="G5" i="10"/>
  <c r="F5" i="10"/>
  <c r="E5" i="10"/>
  <c r="E51" i="4"/>
  <c r="E52" i="4" s="1"/>
  <c r="G51" i="4"/>
  <c r="G52" i="4" s="1"/>
  <c r="F51" i="4"/>
  <c r="F52" i="4" s="1"/>
  <c r="H52" i="4" l="1"/>
  <c r="H51"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tc={3D31DF9E-7147-43BA-96E6-323D8171FEC6}</author>
  </authors>
  <commentList>
    <comment ref="A25" authorId="0" shapeId="0" xr:uid="{00000000-0006-0000-0100-000001000000}">
      <text>
        <t>[Threaded comment]
Your version of Excel allows you to read this threaded comment; however, any edits to it will get removed if the file is opened in a newer version of Excel. Learn more: https://go.microsoft.com/fwlink/?linkid=870924
Comment:
    My suggestion is to breakdown renewables to all renewable energy such as: hydro, geothermal, solar, wind, etc.</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tc={42457869-607F-4A73-9D7D-1D316EF2046E}</author>
  </authors>
  <commentList>
    <comment ref="A31" authorId="0" shapeId="0" xr:uid="{00000000-0006-0000-0200-000001000000}">
      <text>
        <t>[Threaded comment]
Your version of Excel allows you to read this threaded comment; however, any edits to it will get removed if the file is opened in a newer version of Excel. Learn more: https://go.microsoft.com/fwlink/?linkid=870924
Comment:
    Here is assuming the that the energy sector will also use hydrogen for energy consumption</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tc={30575E61-8DDC-42E7-BB6B-374BFF602F69}</author>
  </authors>
  <commentList>
    <comment ref="A24" authorId="0" shapeId="0" xr:uid="{30575E61-8DDC-42E7-BB6B-374BFF602F69}">
      <text>
        <t>[Threaded comment]
Your version of Excel allows you to read this threaded comment; however, any edits to it will get removed if the file is opened in a newer version of Excel. Learn more: https://go.microsoft.com/fwlink/?linkid=870924
Comment:
    My suggestion is to breakdown renewables to all renewable energy such as: hydro, geothermal, solar, wind, etc.</t>
      </text>
    </comment>
  </commentList>
</comments>
</file>

<file path=xl/sharedStrings.xml><?xml version="1.0" encoding="utf-8"?>
<sst xmlns="http://schemas.openxmlformats.org/spreadsheetml/2006/main" count="924" uniqueCount="530">
  <si>
    <t>APEC format for annual Hydrogen data</t>
  </si>
  <si>
    <t>Hydrogen questionnaire</t>
  </si>
  <si>
    <t>Please fill in the following information.</t>
    <phoneticPr fontId="2"/>
  </si>
  <si>
    <t>Member economy name:</t>
  </si>
  <si>
    <t>Year:</t>
    <phoneticPr fontId="2"/>
  </si>
  <si>
    <t>Name of contact person:</t>
    <phoneticPr fontId="2"/>
  </si>
  <si>
    <t>Organization:</t>
    <phoneticPr fontId="2"/>
  </si>
  <si>
    <t>Email address:</t>
  </si>
  <si>
    <t>Date:</t>
    <phoneticPr fontId="2"/>
  </si>
  <si>
    <t>The Coordinating Agency for Expert Group on Energy Data Analysis</t>
    <phoneticPr fontId="2"/>
  </si>
  <si>
    <t>Energy Statistics and Training Office</t>
  </si>
  <si>
    <t>Asia Pacific Energy Research Centre</t>
  </si>
  <si>
    <t>Energy input</t>
  </si>
  <si>
    <t>Energy Output</t>
  </si>
  <si>
    <t>Product</t>
  </si>
  <si>
    <t>Quantity</t>
  </si>
  <si>
    <t>Hydrogen</t>
  </si>
  <si>
    <t>Ammonia</t>
  </si>
  <si>
    <t>e-fuels</t>
  </si>
  <si>
    <t>Total</t>
  </si>
  <si>
    <t>A</t>
    <phoneticPr fontId="2"/>
  </si>
  <si>
    <t>B</t>
  </si>
  <si>
    <t>D</t>
  </si>
  <si>
    <t>E</t>
  </si>
  <si>
    <t>A</t>
  </si>
  <si>
    <t>PRODUCTION</t>
  </si>
  <si>
    <t>Thermal process</t>
  </si>
  <si>
    <t>Natural gas reforming</t>
  </si>
  <si>
    <t>Natural gas</t>
  </si>
  <si>
    <t>Petroleum products reforming</t>
  </si>
  <si>
    <t>Petroleum products</t>
  </si>
  <si>
    <t>Coal gasification</t>
  </si>
  <si>
    <t>Coal</t>
  </si>
  <si>
    <t>Biomass</t>
  </si>
  <si>
    <t>Electrolytic processes</t>
  </si>
  <si>
    <t>Electricity exclusively from renewables</t>
  </si>
  <si>
    <t>Electricity</t>
  </si>
  <si>
    <t>Electricity exclusively from nuclear energy</t>
  </si>
  <si>
    <t>Electricity exclusively from fossil fuels</t>
  </si>
  <si>
    <t>Electricity from grid</t>
  </si>
  <si>
    <t>Other processes</t>
  </si>
  <si>
    <t>Solar-driven processes</t>
  </si>
  <si>
    <t>Solar energy</t>
  </si>
  <si>
    <t>Imports</t>
    <phoneticPr fontId="2"/>
  </si>
  <si>
    <t>Exports</t>
    <phoneticPr fontId="2"/>
  </si>
  <si>
    <t>International marine bunkers</t>
  </si>
  <si>
    <t>International aviation bunkers</t>
  </si>
  <si>
    <t xml:space="preserve">Stock change (opening-closing) </t>
  </si>
  <si>
    <t>Gross inland deliveries (calculated)</t>
  </si>
  <si>
    <t>Statistical difference (+ or -) (11 minus 13)</t>
  </si>
  <si>
    <t>Gross inland deliveries (observed)</t>
  </si>
  <si>
    <t>Stocks</t>
  </si>
  <si>
    <r>
      <t>T</t>
    </r>
    <r>
      <rPr>
        <sz val="11"/>
        <rFont val="Times New Roman Baltic"/>
        <family val="1"/>
        <charset val="186"/>
      </rPr>
      <t>otal stocks in national territory- opening</t>
    </r>
  </si>
  <si>
    <r>
      <t>T</t>
    </r>
    <r>
      <rPr>
        <sz val="11"/>
        <rFont val="Times New Roman Baltic"/>
        <family val="1"/>
        <charset val="186"/>
      </rPr>
      <t>otal stocks in national territory- closing</t>
    </r>
  </si>
  <si>
    <t>Table 2. Consumption in the transformation and energy sectors</t>
  </si>
  <si>
    <t>Unit: Terajoules</t>
  </si>
  <si>
    <t>Questions:</t>
  </si>
  <si>
    <t>TOTAL TRANSFORMATION SECTOR</t>
    <phoneticPr fontId="2"/>
  </si>
  <si>
    <t>Main activity producer</t>
  </si>
  <si>
    <t>Electricity plants</t>
  </si>
  <si>
    <t>CHP</t>
  </si>
  <si>
    <t>Heat plants</t>
  </si>
  <si>
    <t>District cooling plants</t>
  </si>
  <si>
    <t>Autoproducer</t>
  </si>
  <si>
    <t>Gas works plants</t>
  </si>
  <si>
    <t>Coke ovens</t>
  </si>
  <si>
    <t>Blast furnaces</t>
  </si>
  <si>
    <t>Natural gas liquefaction</t>
  </si>
  <si>
    <t>LNG regasification</t>
  </si>
  <si>
    <r>
      <t xml:space="preserve">Where is the blending reported? </t>
    </r>
    <r>
      <rPr>
        <sz val="11"/>
        <color rgb="FF0000FF"/>
        <rFont val="Times New Roman Baltic"/>
      </rPr>
      <t>We should add a row "natural gas blending" but we will have a "new product" here which is the mixture of natural gas and hydrogen. What do we call that blended product?</t>
    </r>
  </si>
  <si>
    <t>Gas-to-liquid plants</t>
  </si>
  <si>
    <t>Oil refineries</t>
  </si>
  <si>
    <r>
      <t xml:space="preserve">It is assumed the H2 is into the final energy product. Probably desulfurization and hydrotreatment ? </t>
    </r>
    <r>
      <rPr>
        <sz val="11"/>
        <color rgb="FF0000FF"/>
        <rFont val="Times New Roman Baltic"/>
      </rPr>
      <t>Yes, for desulfurization and hydrotreatment .</t>
    </r>
  </si>
  <si>
    <t>Petrochemical industry</t>
  </si>
  <si>
    <r>
      <t xml:space="preserve">Examples of tranformation processes and into which products? </t>
    </r>
    <r>
      <rPr>
        <sz val="11"/>
        <color rgb="FF0000FF"/>
        <rFont val="Times New Roman Baltic"/>
      </rPr>
      <t>Perhaps, hydrogen use in Petrochemical industry is for non-energy use.</t>
    </r>
  </si>
  <si>
    <r>
      <t xml:space="preserve">What is the relation with Tab Supply? </t>
    </r>
    <r>
      <rPr>
        <sz val="11"/>
        <color rgb="FF0000FF"/>
        <rFont val="Times New Roman Baltic"/>
      </rPr>
      <t>Here, we could report input with a negative sign and output with a positive sign. There is no relation with Tab Supply</t>
    </r>
    <r>
      <rPr>
        <sz val="11"/>
        <rFont val="Times New Roman Baltic"/>
        <family val="1"/>
        <charset val="186"/>
      </rPr>
      <t>. Output here would be an addition to Supply while inputs will be consumption of supply.</t>
    </r>
  </si>
  <si>
    <t>Only for amonia or other compound also? If so, where is the output reported, where is the compound used? Report only the H2 in compounds or all the Tj of the whole compound?</t>
  </si>
  <si>
    <t>What is the relation with Tab Supply?</t>
  </si>
  <si>
    <t>Would the hydrogen cell be a non-possible value?</t>
  </si>
  <si>
    <t>e-fuels production (hydrogen to e-fuels)</t>
  </si>
  <si>
    <t>Other transformation</t>
  </si>
  <si>
    <t>TOTAL ENERGY SECTOR</t>
    <phoneticPr fontId="2"/>
  </si>
  <si>
    <t>Coal mines</t>
  </si>
  <si>
    <t>Oil and gas extraction</t>
  </si>
  <si>
    <t>Gas works</t>
  </si>
  <si>
    <t>Electricity, CHP and heat plants</t>
  </si>
  <si>
    <t>Natural gas liquefaction plants</t>
  </si>
  <si>
    <t>Natural gas blending plants</t>
  </si>
  <si>
    <t>Hydrogen production</t>
  </si>
  <si>
    <r>
      <t xml:space="preserve">Very detailed, is data collection in countries possible? </t>
    </r>
    <r>
      <rPr>
        <sz val="11"/>
        <color rgb="FF0000FF"/>
        <rFont val="Times New Roman Baltic"/>
      </rPr>
      <t>Hopefully it is possible.</t>
    </r>
  </si>
  <si>
    <t>Hydrogen liquefaction</t>
  </si>
  <si>
    <t>Liquefied hydrogen regasification</t>
  </si>
  <si>
    <t>Other energy sector</t>
  </si>
  <si>
    <t>Losses</t>
  </si>
  <si>
    <r>
      <t xml:space="preserve">Distribution or transformation or both? </t>
    </r>
    <r>
      <rPr>
        <sz val="11"/>
        <color rgb="FF0000FF"/>
        <rFont val="Times New Roman Baltic"/>
      </rPr>
      <t>Both.</t>
    </r>
  </si>
  <si>
    <t>Table 3. Final Energy Consumption</t>
  </si>
  <si>
    <t xml:space="preserve">FINAL ENERGY CONSUMPTION </t>
  </si>
  <si>
    <t>TOTAL INDUSTRY SECTOR</t>
  </si>
  <si>
    <t>Iron and steel</t>
  </si>
  <si>
    <t>Chemical and petrochemical</t>
  </si>
  <si>
    <t>Examples of energy uses of H2?</t>
  </si>
  <si>
    <t>Non-ferrous metals</t>
  </si>
  <si>
    <t>As a fuel for combustion in industry, fuel-cell vehicles in transport, and in power sector (co-firing with natural gas in gas turbines, etc)</t>
  </si>
  <si>
    <t>Non-metallic minerals</t>
  </si>
  <si>
    <t>Transport equipment</t>
  </si>
  <si>
    <t>Machinery</t>
  </si>
  <si>
    <t>Mining and quarrying</t>
  </si>
  <si>
    <t>Food, beverages and tobacco</t>
  </si>
  <si>
    <t>Pulp, paper and print</t>
  </si>
  <si>
    <t>Wood and wood products</t>
  </si>
  <si>
    <t>Construction</t>
  </si>
  <si>
    <t>Textile and leather</t>
  </si>
  <si>
    <t>Not elsewhere specified</t>
  </si>
  <si>
    <t>TOTAL TRANSPORT SECTOR</t>
  </si>
  <si>
    <t>Domestic air transport</t>
  </si>
  <si>
    <t>Road</t>
  </si>
  <si>
    <t>Rail</t>
  </si>
  <si>
    <t>Inland waterways</t>
  </si>
  <si>
    <t>Pipeline transport</t>
  </si>
  <si>
    <t>TOTAL OTHER SECTOR</t>
    <phoneticPr fontId="2"/>
  </si>
  <si>
    <t>Commercial and public services</t>
  </si>
  <si>
    <t>Residential</t>
  </si>
  <si>
    <t>Agriculture</t>
  </si>
  <si>
    <t>Fishing</t>
  </si>
  <si>
    <t>Unit: Terajoules/year</t>
  </si>
  <si>
    <t>Electricity generation capacity (MW)</t>
  </si>
  <si>
    <t>Electricity consumption (MWh)</t>
  </si>
  <si>
    <t>F</t>
  </si>
  <si>
    <t>APEC format for Hydrogen data</t>
  </si>
  <si>
    <t>APEC Economies</t>
    <phoneticPr fontId="2"/>
  </si>
  <si>
    <t xml:space="preserve">   Australia</t>
    <phoneticPr fontId="2"/>
  </si>
  <si>
    <t xml:space="preserve">   Brunei Darussalam</t>
    <phoneticPr fontId="2"/>
  </si>
  <si>
    <t xml:space="preserve">   Canada</t>
    <phoneticPr fontId="2"/>
  </si>
  <si>
    <t xml:space="preserve">   Chile</t>
    <phoneticPr fontId="2"/>
  </si>
  <si>
    <t xml:space="preserve">   China</t>
    <phoneticPr fontId="2"/>
  </si>
  <si>
    <t xml:space="preserve">   Hong Kong, China</t>
    <phoneticPr fontId="2"/>
  </si>
  <si>
    <t xml:space="preserve">   Indonesia</t>
    <phoneticPr fontId="2"/>
  </si>
  <si>
    <t xml:space="preserve">   Japan</t>
    <phoneticPr fontId="2"/>
  </si>
  <si>
    <t xml:space="preserve">   Republic of Korea</t>
    <phoneticPr fontId="2"/>
  </si>
  <si>
    <t xml:space="preserve">   Malaysia</t>
    <phoneticPr fontId="2"/>
  </si>
  <si>
    <t xml:space="preserve">   Mexico</t>
    <phoneticPr fontId="2"/>
  </si>
  <si>
    <t xml:space="preserve">   New Zealand</t>
    <phoneticPr fontId="2"/>
  </si>
  <si>
    <t xml:space="preserve">   Papua New Guinea</t>
    <phoneticPr fontId="2"/>
  </si>
  <si>
    <t xml:space="preserve">   Peru</t>
    <phoneticPr fontId="2"/>
  </si>
  <si>
    <t xml:space="preserve">   Philippines</t>
    <phoneticPr fontId="2"/>
  </si>
  <si>
    <t xml:space="preserve">   Russian Federation</t>
    <phoneticPr fontId="2"/>
  </si>
  <si>
    <t xml:space="preserve">   Singapore</t>
    <phoneticPr fontId="2"/>
  </si>
  <si>
    <t xml:space="preserve">   Chinese Taipei</t>
    <phoneticPr fontId="2"/>
  </si>
  <si>
    <t xml:space="preserve">   Thailand</t>
    <phoneticPr fontId="2"/>
  </si>
  <si>
    <t xml:space="preserve">   United States of America</t>
    <phoneticPr fontId="2"/>
  </si>
  <si>
    <t xml:space="preserve">   Viet Nam</t>
    <phoneticPr fontId="2"/>
  </si>
  <si>
    <t>ASEAN (non-APEC) economies</t>
    <phoneticPr fontId="2"/>
  </si>
  <si>
    <t xml:space="preserve">   Myanmar</t>
    <phoneticPr fontId="2"/>
  </si>
  <si>
    <t xml:space="preserve">   Lao P.D.R</t>
    <phoneticPr fontId="2"/>
  </si>
  <si>
    <t xml:space="preserve">   Cambodia</t>
    <phoneticPr fontId="2"/>
  </si>
  <si>
    <t>Rest of the World</t>
    <phoneticPr fontId="2"/>
  </si>
  <si>
    <t>Afghanistan</t>
  </si>
  <si>
    <t>Åland Islands</t>
  </si>
  <si>
    <t>Albania</t>
  </si>
  <si>
    <t>Algeria</t>
  </si>
  <si>
    <t>American Samoa</t>
  </si>
  <si>
    <t>Andorra</t>
  </si>
  <si>
    <t>Angola</t>
  </si>
  <si>
    <t>Anguilla</t>
  </si>
  <si>
    <t>Antarctica</t>
  </si>
  <si>
    <t>Antigua and Barbuda</t>
  </si>
  <si>
    <t>Argentina</t>
  </si>
  <si>
    <t>Armenia</t>
  </si>
  <si>
    <t>Aruba</t>
  </si>
  <si>
    <t>Austria</t>
  </si>
  <si>
    <t>Azerbaijan</t>
  </si>
  <si>
    <t>Bahamas</t>
  </si>
  <si>
    <t>Bahrain</t>
  </si>
  <si>
    <t>Bangladesh</t>
  </si>
  <si>
    <t>Barbados</t>
  </si>
  <si>
    <t>Belarus</t>
  </si>
  <si>
    <t>Belgium</t>
  </si>
  <si>
    <t>Belize</t>
  </si>
  <si>
    <t>Benin</t>
  </si>
  <si>
    <t>Bermuda</t>
  </si>
  <si>
    <t>Bhutan</t>
  </si>
  <si>
    <t>Bolivia, Plurinational State of</t>
  </si>
  <si>
    <t>Bonaire, Sint Eustatius and Saba</t>
  </si>
  <si>
    <t>Bosnia and Herzegovina</t>
  </si>
  <si>
    <t>Botswana</t>
  </si>
  <si>
    <t>Bouvet Island</t>
  </si>
  <si>
    <t>Brazil</t>
  </si>
  <si>
    <t>British Indian Ocean Territory</t>
  </si>
  <si>
    <t>Bulgaria</t>
  </si>
  <si>
    <t>Burkina Faso</t>
  </si>
  <si>
    <t>Burundi</t>
  </si>
  <si>
    <t>Cameroon</t>
  </si>
  <si>
    <t>Cape Verde</t>
  </si>
  <si>
    <t>Cayman Islands</t>
  </si>
  <si>
    <t>Central African Republic</t>
  </si>
  <si>
    <t>Chad</t>
  </si>
  <si>
    <t>Christmas Island</t>
  </si>
  <si>
    <t>Cocos (Keeling) Islands</t>
  </si>
  <si>
    <t>Colombia</t>
  </si>
  <si>
    <t>Comoros</t>
  </si>
  <si>
    <t>Congo</t>
  </si>
  <si>
    <t>Congo, the Democratic Republic of the</t>
  </si>
  <si>
    <t>Cook Islands</t>
  </si>
  <si>
    <t>Costa Rica</t>
  </si>
  <si>
    <t>Côte d'Ivoire</t>
  </si>
  <si>
    <t>Croatia</t>
  </si>
  <si>
    <t>Cuba</t>
  </si>
  <si>
    <t>Curaçao</t>
  </si>
  <si>
    <t>Cyprus</t>
  </si>
  <si>
    <t>Czech Republic</t>
  </si>
  <si>
    <t>Denmark</t>
  </si>
  <si>
    <t>Djibouti</t>
  </si>
  <si>
    <t>Dominica</t>
  </si>
  <si>
    <t>Dominican Republic</t>
  </si>
  <si>
    <t>Ecuador</t>
  </si>
  <si>
    <t>Egypt</t>
  </si>
  <si>
    <t>El Salvador</t>
  </si>
  <si>
    <t>Equatorial Guinea</t>
  </si>
  <si>
    <t>Eritrea</t>
  </si>
  <si>
    <t>Estonia</t>
  </si>
  <si>
    <t>Ethiopia</t>
  </si>
  <si>
    <t>Falkland Islands (Malvinas)</t>
  </si>
  <si>
    <t>Faroe Islands</t>
  </si>
  <si>
    <t>Fiji</t>
  </si>
  <si>
    <t>Finland</t>
  </si>
  <si>
    <t>France</t>
  </si>
  <si>
    <t>French Guiana</t>
  </si>
  <si>
    <t>French Polynesia</t>
  </si>
  <si>
    <t>French Southern Territories</t>
  </si>
  <si>
    <t>Gabon</t>
  </si>
  <si>
    <t>Gambia</t>
  </si>
  <si>
    <t>Georgia</t>
  </si>
  <si>
    <t>Germany</t>
  </si>
  <si>
    <t>Ghana</t>
  </si>
  <si>
    <t>Gibraltar</t>
  </si>
  <si>
    <t>Greece</t>
  </si>
  <si>
    <t>Greenland</t>
  </si>
  <si>
    <t>Grenada</t>
  </si>
  <si>
    <t>Guadeloupe</t>
  </si>
  <si>
    <t>Guam</t>
  </si>
  <si>
    <t>Guatemala</t>
  </si>
  <si>
    <t>Guernsey</t>
  </si>
  <si>
    <t>Guinea</t>
  </si>
  <si>
    <t>Guinea-Bissau</t>
  </si>
  <si>
    <t>Guyana</t>
  </si>
  <si>
    <t>Haiti</t>
  </si>
  <si>
    <t>Heard Island and McDonald Islands</t>
  </si>
  <si>
    <t>Holy See (Vatican City State)</t>
  </si>
  <si>
    <t>Honduras</t>
  </si>
  <si>
    <t>Hungary</t>
  </si>
  <si>
    <t>Iceland</t>
  </si>
  <si>
    <t>India</t>
  </si>
  <si>
    <t>Iran, Islamic Republic of</t>
  </si>
  <si>
    <t>Iraq</t>
  </si>
  <si>
    <t>Ireland</t>
  </si>
  <si>
    <t>Isle of Man</t>
  </si>
  <si>
    <t>Israel</t>
  </si>
  <si>
    <t>Italy</t>
  </si>
  <si>
    <t>Jamaica</t>
  </si>
  <si>
    <t>Jersey</t>
  </si>
  <si>
    <t>Jordan</t>
  </si>
  <si>
    <t>Kazakhstan</t>
  </si>
  <si>
    <t>Kenya</t>
  </si>
  <si>
    <t>Kiribati</t>
  </si>
  <si>
    <t>Korea, Democratic People's Republic of</t>
  </si>
  <si>
    <t>Kuwait</t>
  </si>
  <si>
    <t>Kyrgyzstan</t>
  </si>
  <si>
    <t>Latvia</t>
  </si>
  <si>
    <t>Lebanon</t>
  </si>
  <si>
    <t>Lesotho</t>
  </si>
  <si>
    <t>Liberia</t>
  </si>
  <si>
    <t>Libya</t>
  </si>
  <si>
    <t>Liechtenstein</t>
  </si>
  <si>
    <t>Lithuania</t>
  </si>
  <si>
    <t>Luxembourg</t>
  </si>
  <si>
    <t>Macao</t>
  </si>
  <si>
    <t>Macedonia, the Former Yugoslav Republic of</t>
  </si>
  <si>
    <t>Madagascar</t>
  </si>
  <si>
    <t>Malawi</t>
  </si>
  <si>
    <t>Maldives</t>
  </si>
  <si>
    <t>Mali</t>
  </si>
  <si>
    <t>Malta</t>
  </si>
  <si>
    <t>Marshall Islands</t>
  </si>
  <si>
    <t>Martinique</t>
  </si>
  <si>
    <t>Mauritania</t>
  </si>
  <si>
    <t>Mauritius</t>
  </si>
  <si>
    <t>Mayotte</t>
  </si>
  <si>
    <t>Micronesia, Federated States of</t>
  </si>
  <si>
    <t>Moldova, Republic of</t>
  </si>
  <si>
    <t>Monaco</t>
  </si>
  <si>
    <t>Mongolia</t>
  </si>
  <si>
    <t>Montenegro</t>
  </si>
  <si>
    <t>Montserrat</t>
  </si>
  <si>
    <t>Morocco</t>
  </si>
  <si>
    <t>Mozambique</t>
  </si>
  <si>
    <t>Namibia</t>
  </si>
  <si>
    <t>Nauru</t>
  </si>
  <si>
    <t>Nepal</t>
  </si>
  <si>
    <t>Netherlands</t>
  </si>
  <si>
    <t>New Caledonia</t>
  </si>
  <si>
    <t>Nicaragua</t>
  </si>
  <si>
    <t>Niger</t>
  </si>
  <si>
    <t>Nigeria</t>
  </si>
  <si>
    <t>Niue</t>
  </si>
  <si>
    <t>Norfolk Island</t>
  </si>
  <si>
    <t>Northern Mariana Islands</t>
  </si>
  <si>
    <t>Norway</t>
  </si>
  <si>
    <t>Oman</t>
  </si>
  <si>
    <t>Pakistan</t>
  </si>
  <si>
    <t>Palau</t>
  </si>
  <si>
    <t>Palestine, State of</t>
  </si>
  <si>
    <t>Panama</t>
  </si>
  <si>
    <t>Paraguay</t>
  </si>
  <si>
    <t>Pitcairn</t>
  </si>
  <si>
    <t>Poland</t>
  </si>
  <si>
    <t>Portugal</t>
  </si>
  <si>
    <t>Puerto Rico</t>
  </si>
  <si>
    <t>Qatar</t>
  </si>
  <si>
    <t>Réunion</t>
  </si>
  <si>
    <t>Romania</t>
  </si>
  <si>
    <t>Rwanda</t>
  </si>
  <si>
    <t>Saint Barthélemy</t>
  </si>
  <si>
    <t>Saint Helena, Ascension and Tristan da Cunha</t>
  </si>
  <si>
    <t>Saint Kitts and Nevis</t>
  </si>
  <si>
    <t>Saint Lucia</t>
  </si>
  <si>
    <t>Saint Martin (French part)</t>
  </si>
  <si>
    <t>Saint Pierre and Miquelon</t>
  </si>
  <si>
    <t>Saint Vincent and the Grenadines</t>
  </si>
  <si>
    <t>Samoa</t>
  </si>
  <si>
    <t>San Marino</t>
  </si>
  <si>
    <t>Sao Tome and Principe</t>
  </si>
  <si>
    <t>Saudi Arabia</t>
  </si>
  <si>
    <t>Senegal</t>
  </si>
  <si>
    <t>Serbia</t>
  </si>
  <si>
    <t>Seychelles</t>
  </si>
  <si>
    <t>Sierra Leone</t>
  </si>
  <si>
    <t>Sint Maarten (Dutch part)</t>
  </si>
  <si>
    <t>Slovakia</t>
  </si>
  <si>
    <t>Slovenia</t>
  </si>
  <si>
    <t>Solomon Islands</t>
  </si>
  <si>
    <t>Somalia</t>
  </si>
  <si>
    <t>South Africa</t>
  </si>
  <si>
    <t>South Georgia and the South Sandwich Islands</t>
  </si>
  <si>
    <t>South Sudan</t>
  </si>
  <si>
    <t>Spain</t>
  </si>
  <si>
    <t>Sri Lanka</t>
  </si>
  <si>
    <t>Sudan</t>
  </si>
  <si>
    <t>Suriname</t>
  </si>
  <si>
    <t>Svalbard and Jan Mayen</t>
  </si>
  <si>
    <t>Swaziland</t>
  </si>
  <si>
    <t>Sweden</t>
  </si>
  <si>
    <t>Switzerland</t>
  </si>
  <si>
    <t>Syrian Arab Republic</t>
  </si>
  <si>
    <t>Tajikistan</t>
  </si>
  <si>
    <t>Tanzania, United Republic of</t>
  </si>
  <si>
    <t>Timor-Leste</t>
  </si>
  <si>
    <t>Togo</t>
  </si>
  <si>
    <t>Tokelau</t>
  </si>
  <si>
    <t>Tonga</t>
  </si>
  <si>
    <t>Trinidad and Tobago</t>
  </si>
  <si>
    <t>Tunisia</t>
  </si>
  <si>
    <t>Turkey</t>
  </si>
  <si>
    <t>Turkmenistan</t>
  </si>
  <si>
    <t>Turks and Caicos Islands</t>
  </si>
  <si>
    <t>Tuvalu</t>
  </si>
  <si>
    <t>Uganda</t>
  </si>
  <si>
    <t>Ukraine</t>
  </si>
  <si>
    <t>United Arab Emirates</t>
  </si>
  <si>
    <t>United Kingdom</t>
  </si>
  <si>
    <t>Uruguay</t>
  </si>
  <si>
    <t>Uzbekistan</t>
  </si>
  <si>
    <t>Vanuatu</t>
  </si>
  <si>
    <t>Venezuela, Bolivarian Republic of</t>
  </si>
  <si>
    <t>Virgin Islands, British</t>
  </si>
  <si>
    <t>Virgin Islands, U.S.</t>
  </si>
  <si>
    <t>Wallis and Futuna</t>
  </si>
  <si>
    <t>Western Sahara</t>
  </si>
  <si>
    <t>Yemen</t>
  </si>
  <si>
    <t>Zambia</t>
  </si>
  <si>
    <t>Zimbabwe</t>
  </si>
  <si>
    <t xml:space="preserve">   Unknown</t>
    <phoneticPr fontId="2"/>
  </si>
  <si>
    <t>Total</t>
    <phoneticPr fontId="2"/>
  </si>
  <si>
    <t>Definition of products</t>
  </si>
  <si>
    <r>
      <t>1. Hydrogen (H</t>
    </r>
    <r>
      <rPr>
        <b/>
        <vertAlign val="subscript"/>
        <sz val="12"/>
        <color rgb="FF0000FF"/>
        <rFont val="Calibri"/>
        <family val="2"/>
        <scheme val="minor"/>
      </rPr>
      <t>2</t>
    </r>
    <r>
      <rPr>
        <b/>
        <sz val="12"/>
        <color rgb="FF0000FF"/>
        <rFont val="Calibri"/>
        <family val="2"/>
        <scheme val="minor"/>
      </rPr>
      <t>)</t>
    </r>
  </si>
  <si>
    <t>Hydrogen is the simplest element on earth—it consists of only one proton and one electron—and it is an energy carrier, not an energy source. Hydrogen can store and deliver usable energy, but it doesn't typically exist by itself in nature and must be produced from compounds that contain it.</t>
  </si>
  <si>
    <r>
      <t>2. Ammonia (NH</t>
    </r>
    <r>
      <rPr>
        <b/>
        <vertAlign val="subscript"/>
        <sz val="12"/>
        <color rgb="FF0000FF"/>
        <rFont val="Calibri"/>
        <family val="2"/>
        <scheme val="minor"/>
      </rPr>
      <t>3</t>
    </r>
    <r>
      <rPr>
        <b/>
        <sz val="12"/>
        <color rgb="FF0000FF"/>
        <rFont val="Calibri"/>
        <family val="2"/>
        <scheme val="minor"/>
      </rPr>
      <t>)</t>
    </r>
  </si>
  <si>
    <t>Ammonia is a colourless, reactive gas that is lighter than air (approximately half as heavy) which dissolves readily in water. It represents one of the most promising potential solutions as energy vector and hydrogen carrier, having a higher potential to transport energy than hydrogen itself in a pressurized form.</t>
  </si>
  <si>
    <t>3. e-fuels</t>
  </si>
  <si>
    <t>Electrofuels, also known as e-fuels or synthetic fuels, are a type of drop-in replacement fuel. They are manufactured using captured carbon dioxide or carbon monoxide, together with hydrogen obtained from sustainable electricity sources such as wind, solar and nuclear power. Examples of e-fuels are replacements for traditional jet fuel and diesel.</t>
  </si>
  <si>
    <t>Definition of hydrogen production processes</t>
  </si>
  <si>
    <t>1. Thermal processes</t>
  </si>
  <si>
    <t>Thermal processes for hydrogen production typically involve steam reforming, a high-temperature process in which steam reacts with a hydrocarbon fuel to produce hydrogen. Many hydrocarbon fuels can be reformed to produce hydrogen, including natural gas, diesel, renewable liquid fuels, gasified coal, or gasified biomass. Today, about 95% of all hydrogen is produced from steam reforming of natural gas.
In reporting production from thermal processes, please separate those produced from the following:
a. Natural gas reforming
b. Petroleum products reforming
c. Coal gasification
d. Biomass gasification
e. Biofuels reforming</t>
  </si>
  <si>
    <t>2. Electrolytic processes</t>
  </si>
  <si>
    <t>Electrolysis is the process of using electricity to split water into hydrogen and oxygen. This reaction takes place in a unit called an electrolyzer. Electrolyzers can range in size from small, appliance-size equipment that is well-suited for small-scale distributed hydrogen production to large-scale, central production facilities that could be tied directly to renewable or other non-greenhouse-gas-emitting forms of electricity production.</t>
  </si>
  <si>
    <t>3. Other processes</t>
  </si>
  <si>
    <r>
      <rPr>
        <b/>
        <sz val="11"/>
        <rFont val="Calibri"/>
        <family val="2"/>
        <scheme val="minor"/>
      </rPr>
      <t>A. Solar Driven Processes</t>
    </r>
    <r>
      <rPr>
        <sz val="11"/>
        <rFont val="Calibri"/>
        <family val="2"/>
        <scheme val="minor"/>
      </rPr>
      <t xml:space="preserve">
Solar-driven processes use light as the agent for hydrogen production. There are a few solar-driven processes, including photobiological, photoelectrochemical, and solar thermochemical. Photobiological processes use the natural photosynthetic activity of bacteria and green algae to produce hydrogen. Photoelectrochemical processes use specialized semiconductors to separate water into hydrogen and oxygen. Solar thermochemical hydrogen production uses concentrated solar power to drive water splitting reactions often along with other species such as metal oxides.</t>
    </r>
  </si>
  <si>
    <r>
      <rPr>
        <b/>
        <sz val="11"/>
        <rFont val="Calibri"/>
        <family val="2"/>
        <scheme val="minor"/>
      </rPr>
      <t>B. Biological processes</t>
    </r>
    <r>
      <rPr>
        <sz val="11"/>
        <rFont val="Calibri"/>
        <family val="2"/>
        <scheme val="minor"/>
      </rPr>
      <t xml:space="preserve">
Biological processes use microbes such as bacteria and microalgae and can produce hydrogen through biological reactions. In microbial biomass conversion, the microbes break down organic matter like biomass or wastewater to produce hydrogen, while in photobiological processes the microbes use sunlight as the energy source.</t>
    </r>
  </si>
  <si>
    <t>Source:</t>
  </si>
  <si>
    <t>USDOE, https://www.energy.gov/eere/fuelcells/hydrogen-fuel-basics.</t>
  </si>
  <si>
    <t>Hydrogen consumption</t>
  </si>
  <si>
    <t>1. Consumption of hydrogen in the transformation sector</t>
  </si>
  <si>
    <t>Consumption in the transformation sector refer to feedstocks used to produce another energy product. An example is crude oil to produce petroleum products. Other examples are petroleum products, coal and natural gas used to generate electricity. 
In Table 2, please report the Hydrogen that is used as feedstock to produce other energy products.</t>
  </si>
  <si>
    <r>
      <rPr>
        <b/>
        <sz val="11"/>
        <color rgb="FF0000FF"/>
        <rFont val="Calibri"/>
        <family val="2"/>
        <scheme val="minor"/>
      </rPr>
      <t>Hydrogen compound production</t>
    </r>
    <r>
      <rPr>
        <sz val="11"/>
        <rFont val="Calibri"/>
        <family val="2"/>
        <scheme val="minor"/>
      </rPr>
      <t xml:space="preserve"> is the process of combining hydrogen with other elements to produce compound like ammonia, MCH and other products to facilitate safe transportation.</t>
    </r>
  </si>
  <si>
    <r>
      <rPr>
        <b/>
        <sz val="11"/>
        <color rgb="FF0000FF"/>
        <rFont val="Calibri"/>
        <family val="2"/>
        <scheme val="minor"/>
      </rPr>
      <t>Hydrogen reconversion</t>
    </r>
    <r>
      <rPr>
        <sz val="11"/>
        <rFont val="Calibri"/>
        <family val="2"/>
        <scheme val="minor"/>
      </rPr>
      <t xml:space="preserve"> is the processing of separating hydrogen from compounds such as ammonia, MCH and other compounds.</t>
    </r>
  </si>
  <si>
    <r>
      <rPr>
        <b/>
        <sz val="11"/>
        <color rgb="FF0000FF"/>
        <rFont val="Calibri"/>
        <family val="2"/>
        <scheme val="minor"/>
      </rPr>
      <t>e-fuels production</t>
    </r>
    <r>
      <rPr>
        <b/>
        <sz val="11"/>
        <rFont val="Calibri"/>
        <family val="2"/>
        <scheme val="minor"/>
      </rPr>
      <t xml:space="preserve"> </t>
    </r>
    <r>
      <rPr>
        <sz val="11"/>
        <rFont val="Calibri"/>
        <family val="2"/>
        <scheme val="minor"/>
      </rPr>
      <t>is the production of e-fuels.</t>
    </r>
  </si>
  <si>
    <t>2. Consumption of hydrogen in the energy sector</t>
  </si>
  <si>
    <t>Consumption in the energy sector refers to consumption of energy for the operation of the energy industry processes. Examples are petroleum products and electricity used to operate the various equipment in the petroleum refineries. Another examples are fuels and energy used in coal mining and oil and gas production.
In Table 2, please report the Hydrogen that is used as fuel for the production of other energy products.</t>
  </si>
  <si>
    <r>
      <rPr>
        <b/>
        <sz val="11"/>
        <color rgb="FF0000FF"/>
        <rFont val="Calibri"/>
        <family val="2"/>
        <scheme val="minor"/>
      </rPr>
      <t>Hydrogen liquefaction</t>
    </r>
    <r>
      <rPr>
        <sz val="11"/>
        <rFont val="Calibri"/>
        <family val="2"/>
        <scheme val="minor"/>
      </rPr>
      <t xml:space="preserve"> is the process of liquefying Hydrogen to reduce the volume by cooling it to below -253</t>
    </r>
    <r>
      <rPr>
        <vertAlign val="superscript"/>
        <sz val="11"/>
        <rFont val="Calibri"/>
        <family val="2"/>
        <scheme val="minor"/>
      </rPr>
      <t>o</t>
    </r>
    <r>
      <rPr>
        <sz val="11"/>
        <rFont val="Calibri"/>
        <family val="2"/>
        <scheme val="minor"/>
      </rPr>
      <t xml:space="preserve"> C.</t>
    </r>
  </si>
  <si>
    <r>
      <rPr>
        <b/>
        <sz val="11"/>
        <color rgb="FF0000FF"/>
        <rFont val="Calibri"/>
        <family val="2"/>
        <scheme val="minor"/>
      </rPr>
      <t>Liquefied hydrogen</t>
    </r>
    <r>
      <rPr>
        <b/>
        <sz val="11"/>
        <rFont val="Calibri"/>
        <family val="2"/>
        <scheme val="minor"/>
      </rPr>
      <t xml:space="preserve"> regasification</t>
    </r>
    <r>
      <rPr>
        <sz val="11"/>
        <rFont val="Calibri"/>
        <family val="2"/>
        <scheme val="minor"/>
      </rPr>
      <t xml:space="preserve"> is the process of regasifying liquefied hydrogen.</t>
    </r>
  </si>
  <si>
    <t>3. Final energy consumption</t>
  </si>
  <si>
    <t>Final energy consumption refer to consumption of energy without producing another form of energy. This is where energy is finally consumed. Please report Hydrogen finally consumed by the sector/sub-sector that consumed it.</t>
  </si>
  <si>
    <t>4. Non-energy consumption</t>
  </si>
  <si>
    <t>Non-energy consumption refer to consumption of energy product as feedstock to produce non-energy products. Examples are petroleum products used to produced petrochemicals. Please report Hydrogen consumed in:
a. fertilizer production
b. manufacture of vegetable oils
c. manufacture of organic compounds
d. manufacture of hydrogen chloride
e. metallurgy
f. Other non-energy uses</t>
  </si>
  <si>
    <t>Units and conversion factors</t>
  </si>
  <si>
    <t>Volume and mass</t>
  </si>
  <si>
    <t>select unit</t>
  </si>
  <si>
    <t>1000 bbls</t>
  </si>
  <si>
    <t>1000 kl</t>
  </si>
  <si>
    <t>1000 m3</t>
  </si>
  <si>
    <t>1000 tons</t>
  </si>
  <si>
    <t>thousand barrels</t>
  </si>
  <si>
    <t>=</t>
  </si>
  <si>
    <t>thousand kiloliters</t>
  </si>
  <si>
    <t>thousand cubic meters</t>
  </si>
  <si>
    <r>
      <t>1000 m</t>
    </r>
    <r>
      <rPr>
        <vertAlign val="superscript"/>
        <sz val="11"/>
        <rFont val="Times New Roman"/>
        <family val="1"/>
      </rPr>
      <t>3</t>
    </r>
  </si>
  <si>
    <t>thousand metric tons</t>
  </si>
  <si>
    <t>million standard cubic feet</t>
  </si>
  <si>
    <t>mmscf</t>
  </si>
  <si>
    <t>million standard cubic meters</t>
  </si>
  <si>
    <t>mmscm</t>
  </si>
  <si>
    <t>million normal cubic feet</t>
  </si>
  <si>
    <t>mmncf</t>
  </si>
  <si>
    <t>million normal cubic meters</t>
  </si>
  <si>
    <t>mmncm</t>
  </si>
  <si>
    <t>Energy</t>
  </si>
  <si>
    <t>unit</t>
  </si>
  <si>
    <t>TJ</t>
  </si>
  <si>
    <t>GWh</t>
  </si>
  <si>
    <t>Gcal</t>
  </si>
  <si>
    <t>klcoe</t>
  </si>
  <si>
    <t>ktoe</t>
  </si>
  <si>
    <t>mmbtu</t>
  </si>
  <si>
    <t>Terajoule</t>
  </si>
  <si>
    <t>Gigawatthour</t>
  </si>
  <si>
    <t>Gigacalorie</t>
  </si>
  <si>
    <t>Kiloliter of crude oil equivalent</t>
  </si>
  <si>
    <t>Thousand tons of oil equivalent</t>
  </si>
  <si>
    <t>Million BTU</t>
  </si>
  <si>
    <t>Calorific Values</t>
  </si>
  <si>
    <t>kcal/kg</t>
  </si>
  <si>
    <t>MJ/ton</t>
  </si>
  <si>
    <t>KJ/kg</t>
  </si>
  <si>
    <t>toe/bbl</t>
  </si>
  <si>
    <t>toe/kl</t>
  </si>
  <si>
    <t>toe/m3</t>
  </si>
  <si>
    <t>toe/ton</t>
  </si>
  <si>
    <t>Specific gravities or densities</t>
  </si>
  <si>
    <t>kg/m3</t>
  </si>
  <si>
    <t>liter/ton</t>
  </si>
  <si>
    <t>barrel/ton</t>
  </si>
  <si>
    <t>APEC-ASEAN joint format for annual natural gas data</t>
  </si>
  <si>
    <t xml:space="preserve">Information for Correspondence </t>
    <phoneticPr fontId="2"/>
  </si>
  <si>
    <t>Note: The value of the cell(s) indicated in Data1 should correspond to the value of the cell(s) indicated in Data2</t>
    <phoneticPr fontId="2"/>
  </si>
  <si>
    <t>No.</t>
    <phoneticPr fontId="2"/>
  </si>
  <si>
    <t>Data1</t>
    <phoneticPr fontId="2"/>
  </si>
  <si>
    <t>Data2</t>
    <phoneticPr fontId="2"/>
  </si>
  <si>
    <t>Note</t>
    <phoneticPr fontId="2"/>
  </si>
  <si>
    <t>Questionnaire</t>
    <phoneticPr fontId="2"/>
  </si>
  <si>
    <t>Table No.</t>
    <phoneticPr fontId="2"/>
  </si>
  <si>
    <t>Cell No.</t>
    <phoneticPr fontId="2"/>
  </si>
  <si>
    <t>Gas</t>
    <phoneticPr fontId="2"/>
  </si>
  <si>
    <t>Supplemental</t>
    <phoneticPr fontId="2"/>
  </si>
  <si>
    <t>E5</t>
    <phoneticPr fontId="2"/>
  </si>
  <si>
    <t>=</t>
    <phoneticPr fontId="2"/>
  </si>
  <si>
    <t>Oil</t>
    <phoneticPr fontId="2"/>
  </si>
  <si>
    <t>B1</t>
    <phoneticPr fontId="2"/>
  </si>
  <si>
    <t>NGL</t>
    <phoneticPr fontId="2"/>
  </si>
  <si>
    <t>A9+A13</t>
    <phoneticPr fontId="2"/>
  </si>
  <si>
    <t>Electricity and Heat</t>
    <phoneticPr fontId="2"/>
  </si>
  <si>
    <t>sum of A42 to D42</t>
    <phoneticPr fontId="2"/>
  </si>
  <si>
    <t>Fuel Input: Natural Gas</t>
    <phoneticPr fontId="2"/>
  </si>
  <si>
    <t>C</t>
  </si>
  <si>
    <t>Others</t>
  </si>
  <si>
    <t>Wind</t>
  </si>
  <si>
    <t>Solar (Thermal)</t>
  </si>
  <si>
    <t>Solar (PV)</t>
  </si>
  <si>
    <t>Hydro</t>
  </si>
  <si>
    <t>Geothermal</t>
  </si>
  <si>
    <t>Other energy (specify)</t>
  </si>
  <si>
    <t>C. Others</t>
  </si>
  <si>
    <t>Other processes not included in the preceeding processes.</t>
  </si>
  <si>
    <t>Distribution</t>
  </si>
  <si>
    <t>Transmission</t>
  </si>
  <si>
    <t>With CCS</t>
  </si>
  <si>
    <t>Without CCS</t>
  </si>
  <si>
    <t xml:space="preserve">  With CCS</t>
  </si>
  <si>
    <t xml:space="preserve">  With CCS</t>
    <phoneticPr fontId="2"/>
  </si>
  <si>
    <t xml:space="preserve">  Without CCS</t>
  </si>
  <si>
    <t xml:space="preserve">  Without CCS</t>
    <phoneticPr fontId="2"/>
  </si>
  <si>
    <t>Biological processes</t>
    <phoneticPr fontId="2"/>
  </si>
  <si>
    <t>Solar-driven processes</t>
    <phoneticPr fontId="2"/>
  </si>
  <si>
    <r>
      <t xml:space="preserve">Please send accomplished questionnaire to: </t>
    </r>
    <r>
      <rPr>
        <b/>
        <u/>
        <sz val="11"/>
        <rFont val="Times New Roman"/>
        <family val="1"/>
      </rPr>
      <t>esto@aperc.or.jp</t>
    </r>
    <phoneticPr fontId="2"/>
  </si>
  <si>
    <t>Table 1a. Production and supply</t>
    <phoneticPr fontId="2"/>
  </si>
  <si>
    <t>Table 1b. Imports by source</t>
    <phoneticPr fontId="2"/>
  </si>
  <si>
    <t>Table 1c. Exports by destination</t>
    <phoneticPr fontId="2"/>
  </si>
  <si>
    <t>Energy use</t>
  </si>
  <si>
    <t>Non-energy use</t>
  </si>
  <si>
    <t>Others</t>
    <phoneticPr fontId="2"/>
  </si>
  <si>
    <t>Other energy (specify)</t>
    <phoneticPr fontId="2"/>
  </si>
  <si>
    <t>From hydrogen</t>
    <phoneticPr fontId="2"/>
  </si>
  <si>
    <t>From ammonia</t>
    <phoneticPr fontId="2"/>
  </si>
  <si>
    <t>from e-fuels</t>
    <phoneticPr fontId="2"/>
  </si>
  <si>
    <t>Table 4. Production Capacity</t>
    <phoneticPr fontId="2"/>
  </si>
  <si>
    <t>Hydrogen compound production (e.g.: hydrogen to ammonia)</t>
  </si>
  <si>
    <t>Hydrogen reconversion (e.g.: ammonia to hydrogen)</t>
  </si>
  <si>
    <t>Unit: Terajoules (Net calorific values)</t>
  </si>
  <si>
    <t xml:space="preserve">From renewables (including renewable waste) </t>
  </si>
  <si>
    <t>Biomass, biofuels and renewable waste</t>
  </si>
  <si>
    <t>Non-renewable waste</t>
  </si>
  <si>
    <t>5. From transformation</t>
  </si>
  <si>
    <t>From e-fuels</t>
  </si>
  <si>
    <t>1. From Thermal process</t>
  </si>
  <si>
    <t>2. From Electrolytic processes</t>
  </si>
  <si>
    <t>3. From Other processes</t>
  </si>
  <si>
    <t>4. From Other sources</t>
  </si>
  <si>
    <t>Transformation processes</t>
  </si>
  <si>
    <t>Other sources</t>
  </si>
  <si>
    <t>From non-renewable waste</t>
  </si>
  <si>
    <t>Other renewables</t>
  </si>
  <si>
    <t xml:space="preserve">Electricity - Others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</si>
</sst>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______"/>
    <numFmt numFmtId="165" formatCode="0.000"/>
    <numFmt numFmtId="166" formatCode="#,##0.0_);[Red]\(#,##0.0\)"/>
    <numFmt numFmtId="167" formatCode="0.0"/>
  </numFmts>
  <fonts count="39">
    <font>
      <sz val="11"/>
      <name val="ＭＳ Ｐゴシック"/>
      <family val="3"/>
      <charset val="128"/>
    </font>
    <font>
      <sz val="11"/>
      <name val="ＭＳ Ｐゴシック"/>
      <family val="3"/>
      <charset val="128"/>
    </font>
    <font>
      <sz val="6"/>
      <name val="ＭＳ Ｐゴシック"/>
      <family val="3"/>
      <charset val="128"/>
    </font>
    <font>
      <sz val="10"/>
      <name val="Times New Roman"/>
      <family val="1"/>
    </font>
    <font>
      <b/>
      <sz val="20"/>
      <name val="Times New Roman Baltic"/>
      <family val="1"/>
      <charset val="186"/>
    </font>
    <font>
      <sz val="11"/>
      <name val="Times New Roman Baltic"/>
      <family val="1"/>
      <charset val="186"/>
    </font>
    <font>
      <sz val="9"/>
      <name val="Times New Roman Baltic"/>
      <family val="1"/>
      <charset val="186"/>
    </font>
    <font>
      <sz val="11"/>
      <name val="Times New Roman Baltic"/>
      <family val="1"/>
      <charset val="186"/>
    </font>
    <font>
      <b/>
      <sz val="11"/>
      <name val="Times New Roman Baltic"/>
      <family val="1"/>
      <charset val="186"/>
    </font>
    <font>
      <sz val="11"/>
      <name val="Times New Roman Baltic"/>
      <family val="1"/>
      <charset val="186"/>
    </font>
    <font>
      <b/>
      <sz val="20"/>
      <name val="Times New Roman"/>
      <family val="1"/>
    </font>
    <font>
      <sz val="11"/>
      <name val="Times New Roman"/>
      <family val="1"/>
    </font>
    <font>
      <b/>
      <sz val="12"/>
      <color indexed="8"/>
      <name val="Times New Roman"/>
      <family val="1"/>
    </font>
    <font>
      <b/>
      <sz val="12"/>
      <name val="Times New Roman"/>
      <family val="1"/>
    </font>
    <font>
      <b/>
      <u/>
      <sz val="11"/>
      <name val="Times New Roman"/>
      <family val="1"/>
    </font>
    <font>
      <b/>
      <sz val="11"/>
      <name val="ＭＳ Ｐゴシック"/>
      <family val="3"/>
      <charset val="128"/>
    </font>
    <font>
      <b/>
      <sz val="11"/>
      <name val="Times New Roman Baltic"/>
    </font>
    <font>
      <b/>
      <sz val="11"/>
      <name val="Times New Roman"/>
      <family val="1"/>
    </font>
    <font>
      <vertAlign val="superscript"/>
      <sz val="11"/>
      <name val="Times New Roman"/>
      <family val="1"/>
    </font>
    <font>
      <b/>
      <sz val="11"/>
      <color rgb="FF0000FF"/>
      <name val="Times New Roman"/>
      <family val="1"/>
    </font>
    <font>
      <sz val="11"/>
      <name val="Times New Roman Baltic"/>
    </font>
    <font>
      <i/>
      <sz val="11"/>
      <name val="Times New Roman Baltic"/>
      <family val="1"/>
      <charset val="186"/>
    </font>
    <font>
      <b/>
      <sz val="16"/>
      <name val="Times New Roman Baltic"/>
      <family val="1"/>
      <charset val="186"/>
    </font>
    <font>
      <sz val="11"/>
      <name val="Calibri"/>
      <family val="2"/>
      <scheme val="minor"/>
    </font>
    <font>
      <b/>
      <sz val="11"/>
      <name val="Calibri"/>
      <family val="2"/>
      <scheme val="minor"/>
    </font>
    <font>
      <vertAlign val="superscript"/>
      <sz val="11"/>
      <name val="Calibri"/>
      <family val="2"/>
      <scheme val="minor"/>
    </font>
    <font>
      <b/>
      <sz val="14"/>
      <color rgb="FF0000FF"/>
      <name val="Calibri"/>
      <family val="2"/>
      <scheme val="minor"/>
    </font>
    <font>
      <b/>
      <sz val="12"/>
      <color rgb="FF0000FF"/>
      <name val="Calibri"/>
      <family val="2"/>
      <scheme val="minor"/>
    </font>
    <font>
      <b/>
      <vertAlign val="subscript"/>
      <sz val="12"/>
      <color rgb="FF0000FF"/>
      <name val="Calibri"/>
      <family val="2"/>
      <scheme val="minor"/>
    </font>
    <font>
      <sz val="11"/>
      <color rgb="FF0000FF"/>
      <name val="Calibri"/>
      <family val="2"/>
      <scheme val="minor"/>
    </font>
    <font>
      <b/>
      <sz val="11"/>
      <color rgb="FF0000FF"/>
      <name val="Calibri"/>
      <family val="2"/>
      <scheme val="minor"/>
    </font>
    <font>
      <sz val="11"/>
      <color rgb="FF0000FF"/>
      <name val="Times New Roman Baltic"/>
      <family val="1"/>
      <charset val="186"/>
    </font>
    <font>
      <sz val="11"/>
      <color rgb="FF0000FF"/>
      <name val="Times New Roman Baltic"/>
    </font>
    <font>
      <b/>
      <sz val="20"/>
      <name val="Times New Roman Baltic"/>
    </font>
    <font>
      <b/>
      <sz val="16"/>
      <name val="Times New Roman Baltic"/>
    </font>
    <font>
      <sz val="9"/>
      <name val="Times New Roman Baltic"/>
    </font>
    <font>
      <sz val="11"/>
      <color rgb="FFFF0000"/>
      <name val="Times New Roman Baltic"/>
      <family val="1"/>
      <charset val="186"/>
    </font>
    <font>
      <b/>
      <i/>
      <sz val="11"/>
      <name val="Times New Roman Baltic"/>
    </font>
    <font>
      <i/>
      <sz val="11"/>
      <name val="Times New Roman Baltic"/>
    </font>
  </fonts>
  <fills count="11">
    <fill>
      <patternFill patternType="none"/>
    </fill>
    <fill>
      <patternFill patternType="gray125"/>
    </fill>
    <fill>
      <patternFill patternType="solid">
        <fgColor indexed="22"/>
        <bgColor indexed="64"/>
      </patternFill>
    </fill>
    <fill>
      <patternFill patternType="solid">
        <fgColor indexed="49"/>
        <bgColor indexed="64"/>
      </patternFill>
    </fill>
    <fill>
      <patternFill patternType="solid">
        <fgColor indexed="42"/>
        <bgColor indexed="64"/>
      </patternFill>
    </fill>
    <fill>
      <patternFill patternType="solid">
        <fgColor indexed="47"/>
        <bgColor indexed="64"/>
      </patternFill>
    </fill>
    <fill>
      <patternFill patternType="solid">
        <fgColor rgb="FFFFFF99"/>
        <bgColor indexed="64"/>
      </patternFill>
    </fill>
    <fill>
      <patternFill patternType="solid">
        <fgColor theme="4" tint="0.59999389629810485"/>
        <bgColor indexed="64"/>
      </patternFill>
    </fill>
    <fill>
      <patternFill patternType="solid">
        <fgColor theme="0"/>
        <bgColor indexed="64"/>
      </patternFill>
    </fill>
    <fill>
      <patternFill patternType="solid">
        <fgColor theme="7" tint="0.59999389629810485"/>
        <bgColor indexed="64"/>
      </patternFill>
    </fill>
    <fill>
      <patternFill patternType="solid">
        <fgColor theme="1" tint="0.34998626667073579"/>
        <bgColor indexed="64"/>
      </patternFill>
    </fill>
  </fills>
  <borders count="85">
    <border>
      <left/>
      <right/>
      <top/>
      <bottom/>
      <diagonal/>
    </border>
    <border>
      <left/>
      <right style="double">
        <color indexed="64"/>
      </right>
      <top/>
      <bottom/>
      <diagonal/>
    </border>
    <border>
      <left style="double">
        <color indexed="64"/>
      </left>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top/>
      <bottom style="thin">
        <color indexed="64"/>
      </bottom>
      <diagonal/>
    </border>
    <border>
      <left style="thin">
        <color indexed="64"/>
      </left>
      <right style="double">
        <color indexed="64"/>
      </right>
      <top/>
      <bottom style="thin">
        <color indexed="64"/>
      </bottom>
      <diagonal/>
    </border>
    <border>
      <left style="double">
        <color indexed="64"/>
      </left>
      <right style="thin">
        <color indexed="64"/>
      </right>
      <top/>
      <bottom style="double">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style="double">
        <color indexed="64"/>
      </bottom>
      <diagonal/>
    </border>
    <border>
      <left style="double">
        <color indexed="64"/>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top/>
      <bottom/>
      <diagonal/>
    </border>
    <border>
      <left style="double">
        <color indexed="64"/>
      </left>
      <right style="thin">
        <color indexed="64"/>
      </right>
      <top/>
      <bottom style="thin">
        <color indexed="64"/>
      </bottom>
      <diagonal/>
    </border>
    <border>
      <left/>
      <right/>
      <top style="double">
        <color indexed="64"/>
      </top>
      <bottom style="double">
        <color indexed="64"/>
      </bottom>
      <diagonal/>
    </border>
    <border>
      <left style="double">
        <color indexed="64"/>
      </left>
      <right style="thin">
        <color indexed="64"/>
      </right>
      <top style="double">
        <color indexed="64"/>
      </top>
      <bottom style="thin">
        <color indexed="64"/>
      </bottom>
      <diagonal/>
    </border>
    <border>
      <left style="double">
        <color indexed="64"/>
      </left>
      <right style="thin">
        <color indexed="64"/>
      </right>
      <top style="thin">
        <color indexed="64"/>
      </top>
      <bottom style="double">
        <color indexed="64"/>
      </bottom>
      <diagonal/>
    </border>
    <border>
      <left style="double">
        <color indexed="64"/>
      </left>
      <right/>
      <top style="thin">
        <color indexed="64"/>
      </top>
      <bottom style="double">
        <color indexed="64"/>
      </bottom>
      <diagonal/>
    </border>
    <border>
      <left style="double">
        <color indexed="64"/>
      </left>
      <right style="thin">
        <color indexed="64"/>
      </right>
      <top style="thin">
        <color indexed="64"/>
      </top>
      <bottom/>
      <diagonal/>
    </border>
    <border>
      <left/>
      <right/>
      <top style="double">
        <color indexed="64"/>
      </top>
      <bottom/>
      <diagonal/>
    </border>
    <border>
      <left style="double">
        <color indexed="64"/>
      </left>
      <right style="thin">
        <color indexed="64"/>
      </right>
      <top style="thin">
        <color indexed="64"/>
      </top>
      <bottom style="medium">
        <color indexed="64"/>
      </bottom>
      <diagonal/>
    </border>
    <border>
      <left style="thin">
        <color indexed="64"/>
      </left>
      <right style="double">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double">
        <color indexed="64"/>
      </left>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double">
        <color indexed="64"/>
      </right>
      <top/>
      <bottom style="double">
        <color indexed="64"/>
      </bottom>
      <diagonal/>
    </border>
    <border>
      <left style="thin">
        <color indexed="64"/>
      </left>
      <right/>
      <top style="double">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bottom style="double">
        <color indexed="64"/>
      </bottom>
      <diagonal/>
    </border>
    <border>
      <left style="thin">
        <color indexed="64"/>
      </left>
      <right/>
      <top/>
      <bottom style="thin">
        <color indexed="64"/>
      </bottom>
      <diagonal/>
    </border>
    <border>
      <left style="thin">
        <color indexed="64"/>
      </left>
      <right/>
      <top style="thin">
        <color indexed="64"/>
      </top>
      <bottom style="double">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style="double">
        <color indexed="64"/>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double">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double">
        <color indexed="64"/>
      </right>
      <top style="medium">
        <color indexed="64"/>
      </top>
      <bottom style="thin">
        <color indexed="64"/>
      </bottom>
      <diagonal/>
    </border>
    <border>
      <left style="medium">
        <color indexed="64"/>
      </left>
      <right style="double">
        <color indexed="64"/>
      </right>
      <top style="thin">
        <color indexed="64"/>
      </top>
      <bottom style="double">
        <color indexed="64"/>
      </bottom>
      <diagonal/>
    </border>
    <border>
      <left/>
      <right style="thin">
        <color indexed="64"/>
      </right>
      <top style="double">
        <color indexed="64"/>
      </top>
      <bottom style="thin">
        <color indexed="64"/>
      </bottom>
      <diagonal/>
    </border>
    <border>
      <left/>
      <right style="thin">
        <color indexed="64"/>
      </right>
      <top/>
      <bottom style="double">
        <color indexed="64"/>
      </bottom>
      <diagonal/>
    </border>
    <border>
      <left style="thin">
        <color indexed="64"/>
      </left>
      <right/>
      <top style="thin">
        <color indexed="64"/>
      </top>
      <bottom style="medium">
        <color indexed="64"/>
      </bottom>
      <diagonal/>
    </border>
    <border>
      <left style="double">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double">
        <color indexed="64"/>
      </right>
      <top/>
      <bottom style="medium">
        <color indexed="64"/>
      </bottom>
      <diagonal/>
    </border>
    <border>
      <left style="double">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double">
        <color indexed="64"/>
      </right>
      <top style="medium">
        <color indexed="64"/>
      </top>
      <bottom style="medium">
        <color indexed="64"/>
      </bottom>
      <diagonal/>
    </border>
    <border>
      <left/>
      <right/>
      <top/>
      <bottom style="double">
        <color indexed="64"/>
      </bottom>
      <diagonal/>
    </border>
    <border>
      <left style="double">
        <color indexed="64"/>
      </left>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right style="double">
        <color indexed="64"/>
      </right>
      <top style="double">
        <color indexed="64"/>
      </top>
      <bottom style="thin">
        <color indexed="64"/>
      </bottom>
      <diagonal/>
    </border>
    <border>
      <left/>
      <right style="double">
        <color indexed="64"/>
      </right>
      <top style="thin">
        <color indexed="64"/>
      </top>
      <bottom style="medium">
        <color indexed="64"/>
      </bottom>
      <diagonal/>
    </border>
    <border>
      <left/>
      <right style="double">
        <color indexed="64"/>
      </right>
      <top/>
      <bottom style="thin">
        <color indexed="64"/>
      </bottom>
      <diagonal/>
    </border>
    <border>
      <left style="thin">
        <color indexed="64"/>
      </left>
      <right/>
      <top style="thin">
        <color indexed="64"/>
      </top>
      <bottom/>
      <diagonal/>
    </border>
    <border>
      <left/>
      <right/>
      <top style="double">
        <color indexed="64"/>
      </top>
      <bottom style="thin">
        <color indexed="64"/>
      </bottom>
      <diagonal/>
    </border>
    <border>
      <left style="double">
        <color indexed="64"/>
      </left>
      <right style="thin">
        <color indexed="64"/>
      </right>
      <top/>
      <bottom/>
      <diagonal/>
    </border>
    <border>
      <left style="double">
        <color indexed="64"/>
      </left>
      <right/>
      <top/>
      <bottom style="medium">
        <color indexed="64"/>
      </bottom>
      <diagonal/>
    </border>
    <border>
      <left/>
      <right style="thin">
        <color indexed="64"/>
      </right>
      <top/>
      <bottom style="medium">
        <color indexed="64"/>
      </bottom>
      <diagonal/>
    </border>
    <border>
      <left/>
      <right/>
      <top style="thin">
        <color indexed="64"/>
      </top>
      <bottom style="double">
        <color indexed="64"/>
      </bottom>
      <diagonal/>
    </border>
    <border>
      <left/>
      <right/>
      <top style="thin">
        <color indexed="64"/>
      </top>
      <bottom style="medium">
        <color indexed="64"/>
      </bottom>
      <diagonal/>
    </border>
    <border>
      <left style="thin">
        <color indexed="64"/>
      </left>
      <right/>
      <top/>
      <bottom style="medium">
        <color indexed="64"/>
      </bottom>
      <diagonal/>
    </border>
    <border>
      <left/>
      <right style="thin">
        <color indexed="64"/>
      </right>
      <top/>
      <bottom/>
      <diagonal/>
    </border>
    <border>
      <left style="thin">
        <color indexed="64"/>
      </left>
      <right/>
      <top/>
      <bottom/>
      <diagonal/>
    </border>
    <border>
      <left style="thin">
        <color indexed="64"/>
      </left>
      <right style="double">
        <color indexed="64"/>
      </right>
      <top/>
      <bottom/>
      <diagonal/>
    </border>
    <border>
      <left style="thin">
        <color indexed="64"/>
      </left>
      <right style="thin">
        <color indexed="64"/>
      </right>
      <top style="medium">
        <color indexed="64"/>
      </top>
      <bottom/>
      <diagonal/>
    </border>
    <border>
      <left/>
      <right style="double">
        <color indexed="64"/>
      </right>
      <top style="thin">
        <color indexed="64"/>
      </top>
      <bottom style="thin">
        <color indexed="64"/>
      </bottom>
      <diagonal/>
    </border>
    <border>
      <left/>
      <right style="double">
        <color indexed="64"/>
      </right>
      <top style="medium">
        <color indexed="64"/>
      </top>
      <bottom style="thin">
        <color indexed="64"/>
      </bottom>
      <diagonal/>
    </border>
  </borders>
  <cellStyleXfs count="4">
    <xf numFmtId="0" fontId="0" fillId="0" borderId="0"/>
    <xf numFmtId="40" fontId="1" fillId="0" borderId="0" applyFont="0" applyFill="0" applyBorder="0" applyAlignment="0" applyProtection="0"/>
    <xf numFmtId="38" fontId="1" fillId="0" borderId="0" applyFont="0" applyFill="0" applyBorder="0" applyAlignment="0" applyProtection="0"/>
    <xf numFmtId="0" fontId="1" fillId="0" borderId="0">
      <alignment vertical="center"/>
    </xf>
  </cellStyleXfs>
  <cellXfs count="373">
    <xf numFmtId="0" fontId="0" fillId="0" borderId="0" xfId="0"/>
    <xf numFmtId="0" fontId="10" fillId="3" borderId="0" xfId="0" applyFont="1" applyFill="1" applyAlignment="1">
      <alignment horizontal="left"/>
    </xf>
    <xf numFmtId="0" fontId="11" fillId="3" borderId="0" xfId="0" applyFont="1" applyFill="1"/>
    <xf numFmtId="0" fontId="11" fillId="0" borderId="0" xfId="0" applyFont="1"/>
    <xf numFmtId="0" fontId="12" fillId="3" borderId="0" xfId="0" applyFont="1" applyFill="1"/>
    <xf numFmtId="0" fontId="13" fillId="0" borderId="24" xfId="0" quotePrefix="1" applyFont="1" applyBorder="1" applyAlignment="1">
      <alignment horizontal="right"/>
    </xf>
    <xf numFmtId="0" fontId="13" fillId="0" borderId="24" xfId="0" applyFont="1" applyBorder="1" applyAlignment="1">
      <alignment horizontal="right"/>
    </xf>
    <xf numFmtId="0" fontId="11" fillId="0" borderId="24" xfId="0" applyFont="1" applyBorder="1" applyProtection="1">
      <protection locked="0"/>
    </xf>
    <xf numFmtId="0" fontId="5" fillId="0" borderId="0" xfId="0" applyFont="1"/>
    <xf numFmtId="0" fontId="9" fillId="0" borderId="0" xfId="0" applyFont="1"/>
    <xf numFmtId="0" fontId="7" fillId="0" borderId="0" xfId="0" applyFont="1"/>
    <xf numFmtId="0" fontId="6" fillId="0" borderId="0" xfId="0" applyFont="1"/>
    <xf numFmtId="0" fontId="4" fillId="0" borderId="0" xfId="3" applyFont="1">
      <alignment vertical="center"/>
    </xf>
    <xf numFmtId="0" fontId="1" fillId="0" borderId="0" xfId="3">
      <alignment vertical="center"/>
    </xf>
    <xf numFmtId="0" fontId="1" fillId="0" borderId="0" xfId="3" applyAlignment="1">
      <alignment horizontal="center" vertical="center"/>
    </xf>
    <xf numFmtId="0" fontId="10" fillId="0" borderId="0" xfId="3" applyFont="1">
      <alignment vertical="center"/>
    </xf>
    <xf numFmtId="0" fontId="15" fillId="0" borderId="0" xfId="3" applyFont="1">
      <alignment vertical="center"/>
    </xf>
    <xf numFmtId="0" fontId="1" fillId="2" borderId="33" xfId="3" applyFill="1" applyBorder="1" applyAlignment="1">
      <alignment horizontal="center" vertical="center"/>
    </xf>
    <xf numFmtId="0" fontId="1" fillId="0" borderId="34" xfId="3" applyBorder="1" applyAlignment="1">
      <alignment horizontal="center" vertical="center"/>
    </xf>
    <xf numFmtId="0" fontId="1" fillId="0" borderId="29" xfId="3" applyBorder="1" applyAlignment="1">
      <alignment horizontal="center" vertical="center"/>
    </xf>
    <xf numFmtId="0" fontId="1" fillId="0" borderId="35" xfId="3" applyBorder="1" applyAlignment="1">
      <alignment horizontal="center" vertical="center"/>
    </xf>
    <xf numFmtId="0" fontId="1" fillId="0" borderId="36" xfId="3" applyBorder="1" applyAlignment="1">
      <alignment horizontal="center" vertical="center"/>
    </xf>
    <xf numFmtId="0" fontId="1" fillId="0" borderId="37" xfId="3" applyBorder="1" applyAlignment="1">
      <alignment horizontal="center" vertical="center"/>
    </xf>
    <xf numFmtId="0" fontId="1" fillId="0" borderId="38" xfId="3" applyBorder="1" applyAlignment="1">
      <alignment horizontal="center" vertical="center"/>
    </xf>
    <xf numFmtId="0" fontId="1" fillId="0" borderId="39" xfId="3" applyBorder="1" applyAlignment="1">
      <alignment horizontal="center" vertical="center"/>
    </xf>
    <xf numFmtId="0" fontId="1" fillId="0" borderId="21" xfId="3" applyBorder="1" applyAlignment="1">
      <alignment horizontal="center" vertical="center"/>
    </xf>
    <xf numFmtId="0" fontId="1" fillId="0" borderId="40" xfId="3" applyBorder="1" applyAlignment="1">
      <alignment horizontal="center" vertical="center"/>
    </xf>
    <xf numFmtId="0" fontId="1" fillId="0" borderId="41" xfId="3" applyBorder="1" applyAlignment="1">
      <alignment horizontal="center" vertical="center"/>
    </xf>
    <xf numFmtId="0" fontId="1" fillId="0" borderId="42" xfId="3" applyBorder="1">
      <alignment vertical="center"/>
    </xf>
    <xf numFmtId="0" fontId="1" fillId="0" borderId="43" xfId="3" applyBorder="1" applyAlignment="1">
      <alignment horizontal="center" vertical="center"/>
    </xf>
    <xf numFmtId="0" fontId="1" fillId="0" borderId="44" xfId="3" applyBorder="1" applyAlignment="1">
      <alignment horizontal="center" vertical="center"/>
    </xf>
    <xf numFmtId="0" fontId="1" fillId="0" borderId="45" xfId="3" applyBorder="1" applyAlignment="1">
      <alignment horizontal="center" vertical="center"/>
    </xf>
    <xf numFmtId="0" fontId="1" fillId="0" borderId="46" xfId="3" applyBorder="1" applyAlignment="1">
      <alignment horizontal="center" vertical="center"/>
    </xf>
    <xf numFmtId="0" fontId="1" fillId="0" borderId="47" xfId="3" applyBorder="1" applyAlignment="1">
      <alignment horizontal="center" vertical="center"/>
    </xf>
    <xf numFmtId="0" fontId="1" fillId="0" borderId="48" xfId="3" applyBorder="1">
      <alignment vertical="center"/>
    </xf>
    <xf numFmtId="0" fontId="11" fillId="0" borderId="24" xfId="0" applyFont="1" applyBorder="1" applyAlignment="1" applyProtection="1">
      <alignment horizontal="left"/>
      <protection locked="0"/>
    </xf>
    <xf numFmtId="0" fontId="11" fillId="0" borderId="0" xfId="0" applyFont="1" applyProtection="1">
      <protection locked="0"/>
    </xf>
    <xf numFmtId="0" fontId="5" fillId="0" borderId="9" xfId="0" applyFont="1" applyBorder="1"/>
    <xf numFmtId="0" fontId="10" fillId="0" borderId="0" xfId="0" applyFont="1" applyAlignment="1">
      <alignment horizontal="left"/>
    </xf>
    <xf numFmtId="0" fontId="5" fillId="0" borderId="0" xfId="0" applyFont="1" applyAlignment="1">
      <alignment horizontal="center" vertical="center"/>
    </xf>
    <xf numFmtId="0" fontId="11" fillId="0" borderId="0" xfId="0" applyFont="1" applyAlignment="1">
      <alignment horizontal="center" vertical="center"/>
    </xf>
    <xf numFmtId="0" fontId="10" fillId="0" borderId="0" xfId="0" applyFont="1"/>
    <xf numFmtId="0" fontId="17" fillId="0" borderId="0" xfId="0" applyFont="1"/>
    <xf numFmtId="165" fontId="11" fillId="0" borderId="0" xfId="0" applyNumberFormat="1" applyFont="1"/>
    <xf numFmtId="0" fontId="3" fillId="0" borderId="0" xfId="0" applyFont="1"/>
    <xf numFmtId="0" fontId="19" fillId="0" borderId="0" xfId="0" applyFont="1"/>
    <xf numFmtId="0" fontId="20" fillId="0" borderId="9" xfId="0" applyFont="1" applyBorder="1"/>
    <xf numFmtId="0" fontId="20" fillId="0" borderId="27" xfId="0" applyFont="1" applyBorder="1"/>
    <xf numFmtId="0" fontId="20" fillId="0" borderId="28" xfId="0" applyFont="1" applyBorder="1" applyAlignment="1">
      <alignment horizontal="center"/>
    </xf>
    <xf numFmtId="166" fontId="20" fillId="0" borderId="10" xfId="1" applyNumberFormat="1" applyFont="1" applyFill="1" applyBorder="1" applyAlignment="1" applyProtection="1">
      <alignment horizontal="right"/>
      <protection locked="0"/>
    </xf>
    <xf numFmtId="0" fontId="5" fillId="0" borderId="27" xfId="0" applyFont="1" applyBorder="1"/>
    <xf numFmtId="0" fontId="5" fillId="0" borderId="28" xfId="0" applyFont="1" applyBorder="1" applyAlignment="1">
      <alignment horizontal="center"/>
    </xf>
    <xf numFmtId="3" fontId="5" fillId="0" borderId="10" xfId="0" applyNumberFormat="1" applyFont="1" applyBorder="1" applyAlignment="1" applyProtection="1">
      <alignment horizontal="right"/>
      <protection locked="0"/>
    </xf>
    <xf numFmtId="0" fontId="5" fillId="0" borderId="9" xfId="0" applyFont="1" applyBorder="1" applyAlignment="1">
      <alignment horizontal="left" indent="1"/>
    </xf>
    <xf numFmtId="3" fontId="5" fillId="0" borderId="10" xfId="0" applyNumberFormat="1" applyFont="1" applyBorder="1" applyAlignment="1">
      <alignment horizontal="right"/>
    </xf>
    <xf numFmtId="0" fontId="21" fillId="0" borderId="23" xfId="0" applyFont="1" applyBorder="1"/>
    <xf numFmtId="0" fontId="5" fillId="0" borderId="56" xfId="0" applyFont="1" applyBorder="1"/>
    <xf numFmtId="0" fontId="5" fillId="0" borderId="30" xfId="0" applyFont="1" applyBorder="1" applyAlignment="1">
      <alignment horizontal="center"/>
    </xf>
    <xf numFmtId="166" fontId="20" fillId="0" borderId="22" xfId="1" applyNumberFormat="1" applyFont="1" applyFill="1" applyBorder="1" applyAlignment="1" applyProtection="1">
      <alignment horizontal="right"/>
      <protection locked="0"/>
    </xf>
    <xf numFmtId="3" fontId="5" fillId="0" borderId="22" xfId="0" applyNumberFormat="1" applyFont="1" applyBorder="1" applyAlignment="1" applyProtection="1">
      <alignment horizontal="right"/>
      <protection locked="0"/>
    </xf>
    <xf numFmtId="3" fontId="5" fillId="0" borderId="22" xfId="0" applyNumberFormat="1" applyFont="1" applyBorder="1" applyAlignment="1">
      <alignment horizontal="right"/>
    </xf>
    <xf numFmtId="0" fontId="5" fillId="8" borderId="0" xfId="0" applyFont="1" applyFill="1" applyAlignment="1">
      <alignment horizontal="center" vertical="center"/>
    </xf>
    <xf numFmtId="0" fontId="5" fillId="8" borderId="1" xfId="0" applyFont="1" applyFill="1" applyBorder="1" applyAlignment="1">
      <alignment horizontal="center" vertical="center"/>
    </xf>
    <xf numFmtId="0" fontId="5" fillId="8" borderId="0" xfId="0" applyFont="1" applyFill="1"/>
    <xf numFmtId="0" fontId="5" fillId="8" borderId="1" xfId="0" applyFont="1" applyFill="1" applyBorder="1"/>
    <xf numFmtId="0" fontId="8" fillId="8" borderId="13" xfId="0" applyFont="1" applyFill="1" applyBorder="1"/>
    <xf numFmtId="0" fontId="23" fillId="0" borderId="0" xfId="0" applyFont="1"/>
    <xf numFmtId="0" fontId="20" fillId="7" borderId="19" xfId="0" applyFont="1" applyFill="1" applyBorder="1" applyAlignment="1">
      <alignment horizontal="center"/>
    </xf>
    <xf numFmtId="0" fontId="20" fillId="7" borderId="44" xfId="0" applyFont="1" applyFill="1" applyBorder="1" applyAlignment="1">
      <alignment horizontal="center"/>
    </xf>
    <xf numFmtId="0" fontId="20" fillId="7" borderId="20" xfId="0" applyFont="1" applyFill="1" applyBorder="1" applyAlignment="1">
      <alignment horizontal="center"/>
    </xf>
    <xf numFmtId="3" fontId="20" fillId="6" borderId="5" xfId="2" applyNumberFormat="1" applyFont="1" applyFill="1" applyBorder="1" applyAlignment="1" applyProtection="1"/>
    <xf numFmtId="3" fontId="20" fillId="8" borderId="13" xfId="2" applyNumberFormat="1" applyFont="1" applyFill="1" applyBorder="1" applyAlignment="1" applyProtection="1">
      <alignment horizontal="center"/>
    </xf>
    <xf numFmtId="0" fontId="20" fillId="6" borderId="61" xfId="0" applyFont="1" applyFill="1" applyBorder="1" applyAlignment="1">
      <alignment horizontal="right"/>
    </xf>
    <xf numFmtId="0" fontId="20" fillId="6" borderId="62" xfId="0" applyFont="1" applyFill="1" applyBorder="1" applyAlignment="1">
      <alignment horizontal="right"/>
    </xf>
    <xf numFmtId="0" fontId="20" fillId="6" borderId="12" xfId="0" applyFont="1" applyFill="1" applyBorder="1" applyAlignment="1">
      <alignment horizontal="right"/>
    </xf>
    <xf numFmtId="0" fontId="20" fillId="6" borderId="21" xfId="0" applyFont="1" applyFill="1" applyBorder="1" applyAlignment="1">
      <alignment horizontal="right"/>
    </xf>
    <xf numFmtId="0" fontId="20" fillId="6" borderId="10" xfId="0" applyFont="1" applyFill="1" applyBorder="1" applyAlignment="1">
      <alignment horizontal="right"/>
    </xf>
    <xf numFmtId="0" fontId="20" fillId="6" borderId="22" xfId="0" applyFont="1" applyFill="1" applyBorder="1" applyAlignment="1">
      <alignment horizontal="right"/>
    </xf>
    <xf numFmtId="0" fontId="20" fillId="6" borderId="58" xfId="0" applyFont="1" applyFill="1" applyBorder="1"/>
    <xf numFmtId="0" fontId="20" fillId="6" borderId="21" xfId="0" applyFont="1" applyFill="1" applyBorder="1"/>
    <xf numFmtId="0" fontId="20" fillId="6" borderId="63" xfId="0" applyFont="1" applyFill="1" applyBorder="1" applyAlignment="1">
      <alignment horizontal="right"/>
    </xf>
    <xf numFmtId="0" fontId="20" fillId="6" borderId="5" xfId="0" applyFont="1" applyFill="1" applyBorder="1" applyAlignment="1">
      <alignment horizontal="right"/>
    </xf>
    <xf numFmtId="0" fontId="20" fillId="6" borderId="7" xfId="0" applyFont="1" applyFill="1" applyBorder="1" applyAlignment="1">
      <alignment horizontal="right"/>
    </xf>
    <xf numFmtId="0" fontId="20" fillId="6" borderId="12" xfId="0" applyFont="1" applyFill="1" applyBorder="1"/>
    <xf numFmtId="0" fontId="20" fillId="6" borderId="5" xfId="0" applyFont="1" applyFill="1" applyBorder="1"/>
    <xf numFmtId="0" fontId="16" fillId="7" borderId="12" xfId="0" applyFont="1" applyFill="1" applyBorder="1" applyAlignment="1">
      <alignment horizontal="center" vertical="center" wrapText="1"/>
    </xf>
    <xf numFmtId="0" fontId="16" fillId="7" borderId="39" xfId="0" applyFont="1" applyFill="1" applyBorder="1" applyAlignment="1">
      <alignment horizontal="center" vertical="center" wrapText="1"/>
    </xf>
    <xf numFmtId="0" fontId="16" fillId="7" borderId="5" xfId="0" applyFont="1" applyFill="1" applyBorder="1" applyAlignment="1">
      <alignment horizontal="center" vertical="center" wrapText="1"/>
    </xf>
    <xf numFmtId="0" fontId="11" fillId="0" borderId="64" xfId="0" applyFont="1" applyBorder="1"/>
    <xf numFmtId="3" fontId="5" fillId="9" borderId="7" xfId="0" applyNumberFormat="1" applyFont="1" applyFill="1" applyBorder="1" applyAlignment="1">
      <alignment horizontal="right"/>
    </xf>
    <xf numFmtId="3" fontId="5" fillId="9" borderId="7" xfId="0" applyNumberFormat="1" applyFont="1" applyFill="1" applyBorder="1" applyAlignment="1" applyProtection="1">
      <alignment horizontal="right"/>
      <protection locked="0"/>
    </xf>
    <xf numFmtId="1" fontId="5" fillId="9" borderId="8" xfId="0" applyNumberFormat="1" applyFont="1" applyFill="1" applyBorder="1" applyAlignment="1">
      <alignment horizontal="right"/>
    </xf>
    <xf numFmtId="1" fontId="20" fillId="9" borderId="7" xfId="1" applyNumberFormat="1" applyFont="1" applyFill="1" applyBorder="1" applyAlignment="1" applyProtection="1">
      <alignment horizontal="right"/>
    </xf>
    <xf numFmtId="0" fontId="16" fillId="9" borderId="2" xfId="0" applyFont="1" applyFill="1" applyBorder="1"/>
    <xf numFmtId="0" fontId="20" fillId="9" borderId="55" xfId="0" applyFont="1" applyFill="1" applyBorder="1"/>
    <xf numFmtId="0" fontId="20" fillId="9" borderId="26" xfId="0" applyFont="1" applyFill="1" applyBorder="1" applyAlignment="1">
      <alignment horizontal="center"/>
    </xf>
    <xf numFmtId="1" fontId="20" fillId="9" borderId="10" xfId="1" applyNumberFormat="1" applyFont="1" applyFill="1" applyBorder="1" applyAlignment="1" applyProtection="1">
      <alignment horizontal="right"/>
    </xf>
    <xf numFmtId="1" fontId="20" fillId="9" borderId="22" xfId="1" applyNumberFormat="1" applyFont="1" applyFill="1" applyBorder="1" applyAlignment="1" applyProtection="1">
      <alignment horizontal="right"/>
    </xf>
    <xf numFmtId="0" fontId="16" fillId="9" borderId="9" xfId="0" applyFont="1" applyFill="1" applyBorder="1"/>
    <xf numFmtId="0" fontId="5" fillId="9" borderId="27" xfId="0" applyFont="1" applyFill="1" applyBorder="1"/>
    <xf numFmtId="0" fontId="5" fillId="9" borderId="28" xfId="0" applyFont="1" applyFill="1" applyBorder="1" applyAlignment="1">
      <alignment horizontal="center"/>
    </xf>
    <xf numFmtId="1" fontId="5" fillId="9" borderId="10" xfId="0" applyNumberFormat="1" applyFont="1" applyFill="1" applyBorder="1" applyAlignment="1">
      <alignment horizontal="right"/>
    </xf>
    <xf numFmtId="1" fontId="5" fillId="9" borderId="22" xfId="0" applyNumberFormat="1" applyFont="1" applyFill="1" applyBorder="1" applyAlignment="1">
      <alignment horizontal="right"/>
    </xf>
    <xf numFmtId="1" fontId="5" fillId="9" borderId="23" xfId="0" applyNumberFormat="1" applyFont="1" applyFill="1" applyBorder="1"/>
    <xf numFmtId="1" fontId="5" fillId="9" borderId="56" xfId="0" applyNumberFormat="1" applyFont="1" applyFill="1" applyBorder="1"/>
    <xf numFmtId="1" fontId="5" fillId="9" borderId="30" xfId="0" applyNumberFormat="1" applyFont="1" applyFill="1" applyBorder="1" applyAlignment="1">
      <alignment horizontal="center"/>
    </xf>
    <xf numFmtId="1" fontId="5" fillId="9" borderId="15" xfId="0" applyNumberFormat="1" applyFont="1" applyFill="1" applyBorder="1" applyAlignment="1">
      <alignment horizontal="right"/>
    </xf>
    <xf numFmtId="1" fontId="5" fillId="9" borderId="29" xfId="0" applyNumberFormat="1" applyFont="1" applyFill="1" applyBorder="1" applyAlignment="1">
      <alignment horizontal="right"/>
    </xf>
    <xf numFmtId="3" fontId="20" fillId="6" borderId="12" xfId="2" applyNumberFormat="1" applyFont="1" applyFill="1" applyBorder="1" applyAlignment="1" applyProtection="1"/>
    <xf numFmtId="3" fontId="20" fillId="6" borderId="39" xfId="2" applyNumberFormat="1" applyFont="1" applyFill="1" applyBorder="1" applyAlignment="1" applyProtection="1"/>
    <xf numFmtId="3" fontId="20" fillId="6" borderId="21" xfId="2" applyNumberFormat="1" applyFont="1" applyFill="1" applyBorder="1" applyAlignment="1" applyProtection="1"/>
    <xf numFmtId="0" fontId="5" fillId="8" borderId="64" xfId="0" applyFont="1" applyFill="1" applyBorder="1"/>
    <xf numFmtId="0" fontId="5" fillId="8" borderId="13" xfId="0" applyFont="1" applyFill="1" applyBorder="1" applyAlignment="1">
      <alignment horizontal="center"/>
    </xf>
    <xf numFmtId="0" fontId="23" fillId="0" borderId="0" xfId="0" applyFont="1" applyAlignment="1">
      <alignment horizontal="left" vertical="top" wrapText="1"/>
    </xf>
    <xf numFmtId="0" fontId="16" fillId="7" borderId="31" xfId="0" applyFont="1" applyFill="1" applyBorder="1" applyAlignment="1">
      <alignment horizontal="center" vertical="center" wrapText="1"/>
    </xf>
    <xf numFmtId="0" fontId="20" fillId="7" borderId="57" xfId="0" applyFont="1" applyFill="1" applyBorder="1" applyAlignment="1">
      <alignment horizontal="center"/>
    </xf>
    <xf numFmtId="167" fontId="20" fillId="0" borderId="28" xfId="1" applyNumberFormat="1" applyFont="1" applyFill="1" applyBorder="1" applyAlignment="1" applyProtection="1">
      <alignment horizontal="right"/>
      <protection locked="0"/>
    </xf>
    <xf numFmtId="167" fontId="5" fillId="0" borderId="28" xfId="0" applyNumberFormat="1" applyFont="1" applyBorder="1" applyAlignment="1" applyProtection="1">
      <alignment horizontal="right"/>
      <protection locked="0"/>
    </xf>
    <xf numFmtId="167" fontId="5" fillId="0" borderId="28" xfId="0" applyNumberFormat="1" applyFont="1" applyBorder="1" applyAlignment="1">
      <alignment horizontal="right"/>
    </xf>
    <xf numFmtId="0" fontId="16" fillId="7" borderId="14" xfId="0" applyFont="1" applyFill="1" applyBorder="1" applyAlignment="1">
      <alignment horizontal="center" vertical="center" wrapText="1"/>
    </xf>
    <xf numFmtId="0" fontId="16" fillId="7" borderId="55" xfId="0" applyFont="1" applyFill="1" applyBorder="1" applyAlignment="1">
      <alignment horizontal="center" vertical="center" wrapText="1"/>
    </xf>
    <xf numFmtId="0" fontId="16" fillId="7" borderId="3" xfId="0" applyFont="1" applyFill="1" applyBorder="1" applyAlignment="1">
      <alignment horizontal="center" vertical="center" wrapText="1"/>
    </xf>
    <xf numFmtId="0" fontId="26" fillId="0" borderId="0" xfId="0" applyFont="1"/>
    <xf numFmtId="0" fontId="27" fillId="0" borderId="0" xfId="0" applyFont="1"/>
    <xf numFmtId="0" fontId="29" fillId="0" borderId="0" xfId="0" applyFont="1"/>
    <xf numFmtId="0" fontId="30" fillId="0" borderId="0" xfId="0" applyFont="1"/>
    <xf numFmtId="3" fontId="20" fillId="6" borderId="31" xfId="2" applyNumberFormat="1" applyFont="1" applyFill="1" applyBorder="1" applyAlignment="1" applyProtection="1"/>
    <xf numFmtId="0" fontId="16" fillId="7" borderId="68" xfId="0" applyFont="1" applyFill="1" applyBorder="1" applyAlignment="1">
      <alignment horizontal="center" vertical="center" wrapText="1"/>
    </xf>
    <xf numFmtId="0" fontId="20" fillId="7" borderId="69" xfId="0" applyFont="1" applyFill="1" applyBorder="1" applyAlignment="1">
      <alignment horizontal="center"/>
    </xf>
    <xf numFmtId="3" fontId="20" fillId="6" borderId="70" xfId="2" applyNumberFormat="1" applyFont="1" applyFill="1" applyBorder="1"/>
    <xf numFmtId="3" fontId="20" fillId="10" borderId="70" xfId="2" applyNumberFormat="1" applyFont="1" applyFill="1" applyBorder="1"/>
    <xf numFmtId="3" fontId="20" fillId="10" borderId="69" xfId="2" applyNumberFormat="1" applyFont="1" applyFill="1" applyBorder="1"/>
    <xf numFmtId="3" fontId="20" fillId="6" borderId="12" xfId="2" applyNumberFormat="1" applyFont="1" applyFill="1" applyBorder="1"/>
    <xf numFmtId="3" fontId="20" fillId="10" borderId="12" xfId="2" applyNumberFormat="1" applyFont="1" applyFill="1" applyBorder="1"/>
    <xf numFmtId="3" fontId="20" fillId="10" borderId="19" xfId="2" applyNumberFormat="1" applyFont="1" applyFill="1" applyBorder="1"/>
    <xf numFmtId="0" fontId="4" fillId="8" borderId="0" xfId="0" applyFont="1" applyFill="1"/>
    <xf numFmtId="0" fontId="22" fillId="8" borderId="0" xfId="0" applyFont="1" applyFill="1"/>
    <xf numFmtId="0" fontId="20" fillId="8" borderId="19" xfId="0" applyFont="1" applyFill="1" applyBorder="1" applyAlignment="1">
      <alignment horizontal="center"/>
    </xf>
    <xf numFmtId="3" fontId="20" fillId="8" borderId="12" xfId="2" applyNumberFormat="1" applyFont="1" applyFill="1" applyBorder="1" applyAlignment="1" applyProtection="1"/>
    <xf numFmtId="3" fontId="20" fillId="8" borderId="39" xfId="2" applyNumberFormat="1" applyFont="1" applyFill="1" applyBorder="1" applyAlignment="1" applyProtection="1"/>
    <xf numFmtId="3" fontId="20" fillId="8" borderId="21" xfId="2" applyNumberFormat="1" applyFont="1" applyFill="1" applyBorder="1" applyAlignment="1" applyProtection="1"/>
    <xf numFmtId="3" fontId="20" fillId="8" borderId="5" xfId="2" applyNumberFormat="1" applyFont="1" applyFill="1" applyBorder="1" applyAlignment="1" applyProtection="1"/>
    <xf numFmtId="0" fontId="5" fillId="8" borderId="5" xfId="0" quotePrefix="1" applyFont="1" applyFill="1" applyBorder="1" applyAlignment="1">
      <alignment horizontal="center"/>
    </xf>
    <xf numFmtId="0" fontId="5" fillId="8" borderId="4" xfId="0" applyFont="1" applyFill="1" applyBorder="1" applyAlignment="1">
      <alignment horizontal="left" indent="1"/>
    </xf>
    <xf numFmtId="3" fontId="20" fillId="8" borderId="31" xfId="2" applyNumberFormat="1" applyFont="1" applyFill="1" applyBorder="1" applyAlignment="1" applyProtection="1"/>
    <xf numFmtId="0" fontId="5" fillId="8" borderId="4" xfId="0" applyFont="1" applyFill="1" applyBorder="1"/>
    <xf numFmtId="3" fontId="20" fillId="8" borderId="12" xfId="2" applyNumberFormat="1" applyFont="1" applyFill="1" applyBorder="1" applyAlignment="1" applyProtection="1">
      <protection locked="0"/>
    </xf>
    <xf numFmtId="3" fontId="20" fillId="8" borderId="39" xfId="2" applyNumberFormat="1" applyFont="1" applyFill="1" applyBorder="1" applyAlignment="1" applyProtection="1">
      <protection locked="0"/>
    </xf>
    <xf numFmtId="3" fontId="20" fillId="8" borderId="21" xfId="2" applyNumberFormat="1" applyFont="1" applyFill="1" applyBorder="1" applyAlignment="1" applyProtection="1">
      <protection locked="0"/>
    </xf>
    <xf numFmtId="3" fontId="20" fillId="8" borderId="10" xfId="2" applyNumberFormat="1" applyFont="1" applyFill="1" applyBorder="1" applyAlignment="1" applyProtection="1">
      <protection locked="0"/>
    </xf>
    <xf numFmtId="3" fontId="20" fillId="8" borderId="27" xfId="2" applyNumberFormat="1" applyFont="1" applyFill="1" applyBorder="1" applyAlignment="1" applyProtection="1">
      <protection locked="0"/>
    </xf>
    <xf numFmtId="3" fontId="20" fillId="8" borderId="22" xfId="2" applyNumberFormat="1" applyFont="1" applyFill="1" applyBorder="1" applyAlignment="1" applyProtection="1">
      <protection locked="0"/>
    </xf>
    <xf numFmtId="0" fontId="5" fillId="8" borderId="9" xfId="0" applyFont="1" applyFill="1" applyBorder="1"/>
    <xf numFmtId="0" fontId="5" fillId="8" borderId="7" xfId="0" quotePrefix="1" applyFont="1" applyFill="1" applyBorder="1" applyAlignment="1">
      <alignment horizontal="center"/>
    </xf>
    <xf numFmtId="0" fontId="5" fillId="8" borderId="11" xfId="0" applyFont="1" applyFill="1" applyBorder="1"/>
    <xf numFmtId="3" fontId="20" fillId="8" borderId="10" xfId="2" applyNumberFormat="1" applyFont="1" applyFill="1" applyBorder="1" applyAlignment="1" applyProtection="1"/>
    <xf numFmtId="3" fontId="20" fillId="8" borderId="22" xfId="2" applyNumberFormat="1" applyFont="1" applyFill="1" applyBorder="1" applyAlignment="1" applyProtection="1"/>
    <xf numFmtId="0" fontId="5" fillId="8" borderId="10" xfId="0" applyFont="1" applyFill="1" applyBorder="1"/>
    <xf numFmtId="0" fontId="6" fillId="8" borderId="0" xfId="0" applyFont="1" applyFill="1"/>
    <xf numFmtId="0" fontId="5" fillId="8" borderId="6" xfId="0" applyFont="1" applyFill="1" applyBorder="1"/>
    <xf numFmtId="0" fontId="5" fillId="8" borderId="14" xfId="0" applyFont="1" applyFill="1" applyBorder="1"/>
    <xf numFmtId="0" fontId="5" fillId="8" borderId="3" xfId="0" applyFont="1" applyFill="1" applyBorder="1" applyAlignment="1">
      <alignment horizontal="center"/>
    </xf>
    <xf numFmtId="3" fontId="20" fillId="8" borderId="14" xfId="2" applyNumberFormat="1" applyFont="1" applyFill="1" applyBorder="1" applyAlignment="1" applyProtection="1">
      <alignment horizontal="right"/>
      <protection locked="0"/>
    </xf>
    <xf numFmtId="3" fontId="20" fillId="8" borderId="55" xfId="2" applyNumberFormat="1" applyFont="1" applyFill="1" applyBorder="1" applyAlignment="1" applyProtection="1">
      <alignment horizontal="right"/>
      <protection locked="0"/>
    </xf>
    <xf numFmtId="3" fontId="20" fillId="8" borderId="26" xfId="2" applyNumberFormat="1" applyFont="1" applyFill="1" applyBorder="1" applyAlignment="1" applyProtection="1">
      <alignment horizontal="right"/>
      <protection locked="0"/>
    </xf>
    <xf numFmtId="0" fontId="5" fillId="8" borderId="8" xfId="0" applyFont="1" applyFill="1" applyBorder="1" applyAlignment="1">
      <alignment horizontal="center"/>
    </xf>
    <xf numFmtId="3" fontId="20" fillId="8" borderId="15" xfId="2" applyNumberFormat="1" applyFont="1" applyFill="1" applyBorder="1" applyAlignment="1" applyProtection="1">
      <alignment horizontal="right"/>
      <protection locked="0"/>
    </xf>
    <xf numFmtId="3" fontId="20" fillId="8" borderId="34" xfId="2" applyNumberFormat="1" applyFont="1" applyFill="1" applyBorder="1" applyAlignment="1" applyProtection="1">
      <alignment horizontal="right"/>
      <protection locked="0"/>
    </xf>
    <xf numFmtId="3" fontId="20" fillId="8" borderId="32" xfId="2" applyNumberFormat="1" applyFont="1" applyFill="1" applyBorder="1" applyAlignment="1" applyProtection="1">
      <alignment horizontal="right"/>
      <protection locked="0"/>
    </xf>
    <xf numFmtId="40" fontId="20" fillId="8" borderId="0" xfId="2" applyNumberFormat="1" applyFont="1" applyFill="1" applyProtection="1"/>
    <xf numFmtId="0" fontId="20" fillId="8" borderId="0" xfId="0" applyFont="1" applyFill="1"/>
    <xf numFmtId="0" fontId="16" fillId="6" borderId="2" xfId="0" applyFont="1" applyFill="1" applyBorder="1"/>
    <xf numFmtId="0" fontId="5" fillId="6" borderId="3" xfId="0" quotePrefix="1" applyFont="1" applyFill="1" applyBorder="1" applyAlignment="1">
      <alignment horizontal="center"/>
    </xf>
    <xf numFmtId="0" fontId="16" fillId="6" borderId="4" xfId="0" applyFont="1" applyFill="1" applyBorder="1"/>
    <xf numFmtId="0" fontId="5" fillId="6" borderId="5" xfId="0" quotePrefix="1" applyFont="1" applyFill="1" applyBorder="1" applyAlignment="1">
      <alignment horizontal="center"/>
    </xf>
    <xf numFmtId="0" fontId="5" fillId="6" borderId="10" xfId="0" applyFont="1" applyFill="1" applyBorder="1"/>
    <xf numFmtId="3" fontId="20" fillId="6" borderId="10" xfId="2" applyNumberFormat="1" applyFont="1" applyFill="1" applyBorder="1" applyAlignment="1" applyProtection="1">
      <alignment horizontal="right"/>
    </xf>
    <xf numFmtId="3" fontId="20" fillId="6" borderId="22" xfId="2" applyNumberFormat="1" applyFont="1" applyFill="1" applyBorder="1" applyAlignment="1" applyProtection="1">
      <alignment horizontal="right"/>
    </xf>
    <xf numFmtId="3" fontId="20" fillId="6" borderId="7" xfId="2" applyNumberFormat="1" applyFont="1" applyFill="1" applyBorder="1" applyAlignment="1" applyProtection="1">
      <alignment horizontal="right"/>
    </xf>
    <xf numFmtId="0" fontId="5" fillId="6" borderId="12" xfId="0" applyFont="1" applyFill="1" applyBorder="1"/>
    <xf numFmtId="0" fontId="5" fillId="6" borderId="6" xfId="0" applyFont="1" applyFill="1" applyBorder="1"/>
    <xf numFmtId="3" fontId="20" fillId="6" borderId="15" xfId="2" applyNumberFormat="1" applyFont="1" applyFill="1" applyBorder="1" applyAlignment="1" applyProtection="1">
      <alignment horizontal="right"/>
    </xf>
    <xf numFmtId="3" fontId="20" fillId="6" borderId="29" xfId="2" applyNumberFormat="1" applyFont="1" applyFill="1" applyBorder="1" applyAlignment="1" applyProtection="1">
      <alignment horizontal="right"/>
    </xf>
    <xf numFmtId="3" fontId="20" fillId="6" borderId="8" xfId="2" applyNumberFormat="1" applyFont="1" applyFill="1" applyBorder="1" applyAlignment="1" applyProtection="1">
      <alignment horizontal="right"/>
    </xf>
    <xf numFmtId="0" fontId="20" fillId="8" borderId="10" xfId="0" applyFont="1" applyFill="1" applyBorder="1"/>
    <xf numFmtId="0" fontId="20" fillId="8" borderId="22" xfId="0" applyFont="1" applyFill="1" applyBorder="1"/>
    <xf numFmtId="0" fontId="20" fillId="8" borderId="19" xfId="0" applyFont="1" applyFill="1" applyBorder="1"/>
    <xf numFmtId="0" fontId="20" fillId="8" borderId="45" xfId="0" applyFont="1" applyFill="1" applyBorder="1"/>
    <xf numFmtId="0" fontId="20" fillId="8" borderId="28" xfId="0" applyFont="1" applyFill="1" applyBorder="1"/>
    <xf numFmtId="0" fontId="20" fillId="8" borderId="32" xfId="0" applyFont="1" applyFill="1" applyBorder="1" applyAlignment="1">
      <alignment horizontal="center"/>
    </xf>
    <xf numFmtId="0" fontId="20" fillId="8" borderId="64" xfId="0" applyFont="1" applyFill="1" applyBorder="1"/>
    <xf numFmtId="0" fontId="5" fillId="8" borderId="28" xfId="0" applyFont="1" applyFill="1" applyBorder="1" applyAlignment="1">
      <alignment horizontal="center"/>
    </xf>
    <xf numFmtId="0" fontId="5" fillId="8" borderId="10" xfId="0" applyFont="1" applyFill="1" applyBorder="1" applyAlignment="1">
      <alignment horizontal="left" indent="1"/>
    </xf>
    <xf numFmtId="0" fontId="20" fillId="8" borderId="10" xfId="0" applyFont="1" applyFill="1" applyBorder="1" applyAlignment="1">
      <alignment horizontal="center"/>
    </xf>
    <xf numFmtId="0" fontId="5" fillId="8" borderId="10" xfId="0" applyFont="1" applyFill="1" applyBorder="1" applyAlignment="1">
      <alignment wrapText="1"/>
    </xf>
    <xf numFmtId="0" fontId="5" fillId="8" borderId="17" xfId="0" applyFont="1" applyFill="1" applyBorder="1" applyAlignment="1">
      <alignment wrapText="1"/>
    </xf>
    <xf numFmtId="0" fontId="31" fillId="8" borderId="17" xfId="0" applyFont="1" applyFill="1" applyBorder="1" applyAlignment="1">
      <alignment wrapText="1"/>
    </xf>
    <xf numFmtId="0" fontId="20" fillId="8" borderId="17" xfId="0" applyFont="1" applyFill="1" applyBorder="1" applyAlignment="1">
      <alignment horizontal="center"/>
    </xf>
    <xf numFmtId="0" fontId="20" fillId="8" borderId="66" xfId="0" applyFont="1" applyFill="1" applyBorder="1"/>
    <xf numFmtId="0" fontId="20" fillId="8" borderId="27" xfId="0" applyFont="1" applyFill="1" applyBorder="1" applyAlignment="1">
      <alignment horizontal="center"/>
    </xf>
    <xf numFmtId="0" fontId="32" fillId="8" borderId="17" xfId="0" applyFont="1" applyFill="1" applyBorder="1" applyAlignment="1">
      <alignment wrapText="1"/>
    </xf>
    <xf numFmtId="0" fontId="32" fillId="8" borderId="17" xfId="0" applyFont="1" applyFill="1" applyBorder="1" applyAlignment="1">
      <alignment horizontal="left" wrapText="1"/>
    </xf>
    <xf numFmtId="0" fontId="5" fillId="8" borderId="32" xfId="0" applyFont="1" applyFill="1" applyBorder="1" applyAlignment="1">
      <alignment horizontal="center"/>
    </xf>
    <xf numFmtId="3" fontId="20" fillId="8" borderId="6" xfId="2" applyNumberFormat="1" applyFont="1" applyFill="1" applyBorder="1" applyAlignment="1" applyProtection="1">
      <alignment horizontal="right"/>
      <protection locked="0"/>
    </xf>
    <xf numFmtId="3" fontId="20" fillId="8" borderId="56" xfId="2" applyNumberFormat="1" applyFont="1" applyFill="1" applyBorder="1" applyAlignment="1" applyProtection="1">
      <alignment horizontal="right"/>
      <protection locked="0"/>
    </xf>
    <xf numFmtId="3" fontId="20" fillId="8" borderId="30" xfId="2" applyNumberFormat="1" applyFont="1" applyFill="1" applyBorder="1" applyAlignment="1" applyProtection="1">
      <alignment horizontal="right"/>
      <protection locked="0"/>
    </xf>
    <xf numFmtId="0" fontId="20" fillId="8" borderId="18" xfId="0" applyFont="1" applyFill="1" applyBorder="1"/>
    <xf numFmtId="3" fontId="20" fillId="8" borderId="12" xfId="2" applyNumberFormat="1" applyFont="1" applyFill="1" applyBorder="1"/>
    <xf numFmtId="3" fontId="20" fillId="8" borderId="70" xfId="2" applyNumberFormat="1" applyFont="1" applyFill="1" applyBorder="1"/>
    <xf numFmtId="0" fontId="5" fillId="8" borderId="17" xfId="0" applyFont="1" applyFill="1" applyBorder="1"/>
    <xf numFmtId="0" fontId="5" fillId="8" borderId="71" xfId="0" applyFont="1" applyFill="1" applyBorder="1" applyAlignment="1">
      <alignment horizontal="center"/>
    </xf>
    <xf numFmtId="3" fontId="20" fillId="8" borderId="0" xfId="2" applyNumberFormat="1" applyFont="1" applyFill="1" applyBorder="1" applyAlignment="1" applyProtection="1"/>
    <xf numFmtId="3" fontId="20" fillId="8" borderId="0" xfId="2" applyNumberFormat="1" applyFont="1" applyFill="1" applyBorder="1" applyAlignment="1" applyProtection="1">
      <protection locked="0"/>
    </xf>
    <xf numFmtId="3" fontId="20" fillId="8" borderId="0" xfId="2" applyNumberFormat="1" applyFont="1" applyFill="1" applyBorder="1" applyAlignment="1" applyProtection="1">
      <alignment horizontal="center"/>
    </xf>
    <xf numFmtId="3" fontId="20" fillId="8" borderId="0" xfId="2" applyNumberFormat="1" applyFont="1" applyFill="1" applyBorder="1" applyAlignment="1" applyProtection="1">
      <alignment horizontal="right"/>
      <protection locked="0"/>
    </xf>
    <xf numFmtId="3" fontId="20" fillId="6" borderId="4" xfId="2" applyNumberFormat="1" applyFont="1" applyFill="1" applyBorder="1" applyAlignment="1" applyProtection="1"/>
    <xf numFmtId="3" fontId="20" fillId="8" borderId="4" xfId="2" applyNumberFormat="1" applyFont="1" applyFill="1" applyBorder="1" applyAlignment="1" applyProtection="1"/>
    <xf numFmtId="0" fontId="16" fillId="8" borderId="0" xfId="0" applyFont="1" applyFill="1" applyAlignment="1">
      <alignment horizontal="center" vertical="center" wrapText="1"/>
    </xf>
    <xf numFmtId="0" fontId="20" fillId="8" borderId="0" xfId="0" applyFont="1" applyFill="1" applyAlignment="1">
      <alignment horizontal="center"/>
    </xf>
    <xf numFmtId="3" fontId="20" fillId="8" borderId="0" xfId="2" applyNumberFormat="1" applyFont="1" applyFill="1" applyBorder="1" applyAlignment="1" applyProtection="1">
      <alignment horizontal="right"/>
    </xf>
    <xf numFmtId="0" fontId="16" fillId="7" borderId="4" xfId="0" applyFont="1" applyFill="1" applyBorder="1" applyAlignment="1">
      <alignment horizontal="center" vertical="center"/>
    </xf>
    <xf numFmtId="0" fontId="20" fillId="7" borderId="65" xfId="0" applyFont="1" applyFill="1" applyBorder="1" applyAlignment="1">
      <alignment horizontal="center"/>
    </xf>
    <xf numFmtId="0" fontId="16" fillId="7" borderId="7" xfId="0" applyFont="1" applyFill="1" applyBorder="1" applyAlignment="1">
      <alignment horizontal="center" vertical="center"/>
    </xf>
    <xf numFmtId="0" fontId="16" fillId="7" borderId="26" xfId="0" applyFont="1" applyFill="1" applyBorder="1" applyAlignment="1">
      <alignment horizontal="center" vertical="center" wrapText="1"/>
    </xf>
    <xf numFmtId="0" fontId="33" fillId="8" borderId="0" xfId="0" applyFont="1" applyFill="1"/>
    <xf numFmtId="0" fontId="20" fillId="0" borderId="0" xfId="0" applyFont="1"/>
    <xf numFmtId="0" fontId="34" fillId="8" borderId="0" xfId="0" applyFont="1" applyFill="1"/>
    <xf numFmtId="0" fontId="35" fillId="8" borderId="0" xfId="0" applyFont="1" applyFill="1"/>
    <xf numFmtId="0" fontId="35" fillId="0" borderId="0" xfId="0" applyFont="1"/>
    <xf numFmtId="3" fontId="20" fillId="8" borderId="28" xfId="2" applyNumberFormat="1" applyFont="1" applyFill="1" applyBorder="1" applyAlignment="1" applyProtection="1">
      <alignment horizontal="center"/>
      <protection locked="0"/>
    </xf>
    <xf numFmtId="0" fontId="20" fillId="8" borderId="10" xfId="0" applyFont="1" applyFill="1" applyBorder="1" applyAlignment="1">
      <alignment horizontal="left" wrapText="1"/>
    </xf>
    <xf numFmtId="0" fontId="20" fillId="8" borderId="19" xfId="0" applyFont="1" applyFill="1" applyBorder="1" applyAlignment="1">
      <alignment horizontal="left" wrapText="1"/>
    </xf>
    <xf numFmtId="3" fontId="20" fillId="8" borderId="57" xfId="2" applyNumberFormat="1" applyFont="1" applyFill="1" applyBorder="1" applyAlignment="1" applyProtection="1">
      <alignment horizontal="center"/>
      <protection locked="0"/>
    </xf>
    <xf numFmtId="40" fontId="20" fillId="8" borderId="10" xfId="1" applyFont="1" applyFill="1" applyBorder="1" applyAlignment="1" applyProtection="1">
      <alignment horizontal="left"/>
    </xf>
    <xf numFmtId="0" fontId="20" fillId="8" borderId="10" xfId="0" applyFont="1" applyFill="1" applyBorder="1" applyAlignment="1">
      <alignment horizontal="left"/>
    </xf>
    <xf numFmtId="0" fontId="20" fillId="8" borderId="19" xfId="0" applyFont="1" applyFill="1" applyBorder="1" applyAlignment="1">
      <alignment horizontal="left"/>
    </xf>
    <xf numFmtId="164" fontId="20" fillId="8" borderId="10" xfId="0" applyNumberFormat="1" applyFont="1" applyFill="1" applyBorder="1" applyAlignment="1">
      <alignment horizontal="left" wrapText="1"/>
    </xf>
    <xf numFmtId="164" fontId="20" fillId="8" borderId="17" xfId="0" applyNumberFormat="1" applyFont="1" applyFill="1" applyBorder="1" applyAlignment="1">
      <alignment horizontal="left" wrapText="1"/>
    </xf>
    <xf numFmtId="0" fontId="20" fillId="8" borderId="15" xfId="0" applyFont="1" applyFill="1" applyBorder="1" applyAlignment="1">
      <alignment horizontal="left" wrapText="1"/>
    </xf>
    <xf numFmtId="3" fontId="20" fillId="8" borderId="30" xfId="2" applyNumberFormat="1" applyFont="1" applyFill="1" applyBorder="1" applyAlignment="1" applyProtection="1">
      <alignment horizontal="center"/>
      <protection locked="0"/>
    </xf>
    <xf numFmtId="3" fontId="20" fillId="0" borderId="4" xfId="2" applyNumberFormat="1" applyFont="1" applyFill="1" applyBorder="1" applyAlignment="1" applyProtection="1"/>
    <xf numFmtId="3" fontId="20" fillId="0" borderId="5" xfId="2" applyNumberFormat="1" applyFont="1" applyFill="1" applyBorder="1" applyAlignment="1" applyProtection="1"/>
    <xf numFmtId="0" fontId="36" fillId="0" borderId="0" xfId="0" applyFont="1"/>
    <xf numFmtId="0" fontId="5" fillId="0" borderId="0" xfId="0" applyFont="1" applyAlignment="1">
      <alignment horizontal="left" vertical="center" wrapText="1"/>
    </xf>
    <xf numFmtId="0" fontId="5" fillId="8" borderId="74" xfId="0" applyFont="1" applyFill="1" applyBorder="1" applyAlignment="1">
      <alignment horizontal="left" indent="1"/>
    </xf>
    <xf numFmtId="0" fontId="5" fillId="8" borderId="60" xfId="0" quotePrefix="1" applyFont="1" applyFill="1" applyBorder="1" applyAlignment="1">
      <alignment horizontal="center"/>
    </xf>
    <xf numFmtId="3" fontId="20" fillId="0" borderId="74" xfId="2" applyNumberFormat="1" applyFont="1" applyFill="1" applyBorder="1" applyAlignment="1" applyProtection="1"/>
    <xf numFmtId="3" fontId="20" fillId="8" borderId="58" xfId="2" applyNumberFormat="1" applyFont="1" applyFill="1" applyBorder="1" applyAlignment="1" applyProtection="1"/>
    <xf numFmtId="3" fontId="20" fillId="8" borderId="75" xfId="2" applyNumberFormat="1" applyFont="1" applyFill="1" applyBorder="1" applyAlignment="1" applyProtection="1"/>
    <xf numFmtId="3" fontId="20" fillId="8" borderId="59" xfId="2" applyNumberFormat="1" applyFont="1" applyFill="1" applyBorder="1" applyAlignment="1" applyProtection="1"/>
    <xf numFmtId="0" fontId="5" fillId="8" borderId="9" xfId="0" applyFont="1" applyFill="1" applyBorder="1" applyAlignment="1">
      <alignment horizontal="left" indent="1"/>
    </xf>
    <xf numFmtId="3" fontId="20" fillId="0" borderId="9" xfId="2" applyNumberFormat="1" applyFont="1" applyFill="1" applyBorder="1" applyAlignment="1" applyProtection="1"/>
    <xf numFmtId="3" fontId="20" fillId="0" borderId="7" xfId="2" applyNumberFormat="1" applyFont="1" applyFill="1" applyBorder="1" applyAlignment="1" applyProtection="1"/>
    <xf numFmtId="3" fontId="20" fillId="8" borderId="27" xfId="2" applyNumberFormat="1" applyFont="1" applyFill="1" applyBorder="1" applyAlignment="1" applyProtection="1"/>
    <xf numFmtId="0" fontId="37" fillId="8" borderId="4" xfId="0" applyFont="1" applyFill="1" applyBorder="1" applyAlignment="1">
      <alignment horizontal="left" indent="2"/>
    </xf>
    <xf numFmtId="0" fontId="24" fillId="0" borderId="0" xfId="0" applyFont="1"/>
    <xf numFmtId="0" fontId="5" fillId="8" borderId="10" xfId="0" applyFont="1" applyFill="1" applyBorder="1" applyAlignment="1">
      <alignment horizontal="left"/>
    </xf>
    <xf numFmtId="0" fontId="5" fillId="8" borderId="17" xfId="0" applyFont="1" applyFill="1" applyBorder="1" applyAlignment="1">
      <alignment horizontal="left" indent="1"/>
    </xf>
    <xf numFmtId="0" fontId="5" fillId="8" borderId="15" xfId="0" applyFont="1" applyFill="1" applyBorder="1" applyAlignment="1">
      <alignment horizontal="left" indent="1"/>
    </xf>
    <xf numFmtId="3" fontId="20" fillId="10" borderId="73" xfId="2" applyNumberFormat="1" applyFont="1" applyFill="1" applyBorder="1"/>
    <xf numFmtId="3" fontId="20" fillId="10" borderId="1" xfId="2" applyNumberFormat="1" applyFont="1" applyFill="1" applyBorder="1"/>
    <xf numFmtId="0" fontId="16" fillId="6" borderId="2" xfId="0" applyFont="1" applyFill="1" applyBorder="1" applyAlignment="1">
      <alignment horizontal="left" vertical="center"/>
    </xf>
    <xf numFmtId="0" fontId="20" fillId="6" borderId="26" xfId="0" quotePrefix="1" applyFont="1" applyFill="1" applyBorder="1" applyAlignment="1">
      <alignment horizontal="center"/>
    </xf>
    <xf numFmtId="0" fontId="16" fillId="6" borderId="10" xfId="0" applyFont="1" applyFill="1" applyBorder="1" applyAlignment="1">
      <alignment horizontal="left"/>
    </xf>
    <xf numFmtId="3" fontId="20" fillId="6" borderId="28" xfId="2" applyNumberFormat="1" applyFont="1" applyFill="1" applyBorder="1" applyAlignment="1" applyProtection="1">
      <alignment horizontal="center"/>
      <protection locked="0"/>
    </xf>
    <xf numFmtId="164" fontId="16" fillId="6" borderId="12" xfId="0" applyNumberFormat="1" applyFont="1" applyFill="1" applyBorder="1" applyAlignment="1">
      <alignment horizontal="left"/>
    </xf>
    <xf numFmtId="3" fontId="20" fillId="6" borderId="31" xfId="2" applyNumberFormat="1" applyFont="1" applyFill="1" applyBorder="1" applyAlignment="1" applyProtection="1">
      <alignment horizontal="center"/>
      <protection locked="0"/>
    </xf>
    <xf numFmtId="0" fontId="16" fillId="6" borderId="12" xfId="0" applyFont="1" applyFill="1" applyBorder="1" applyAlignment="1">
      <alignment horizontal="left"/>
    </xf>
    <xf numFmtId="0" fontId="8" fillId="6" borderId="14" xfId="0" applyFont="1" applyFill="1" applyBorder="1"/>
    <xf numFmtId="0" fontId="5" fillId="6" borderId="26" xfId="0" applyFont="1" applyFill="1" applyBorder="1" applyAlignment="1">
      <alignment horizontal="center"/>
    </xf>
    <xf numFmtId="0" fontId="5" fillId="6" borderId="28" xfId="0" applyFont="1" applyFill="1" applyBorder="1" applyAlignment="1">
      <alignment horizontal="center"/>
    </xf>
    <xf numFmtId="0" fontId="5" fillId="6" borderId="3" xfId="0" applyFont="1" applyFill="1" applyBorder="1" applyAlignment="1">
      <alignment horizontal="center"/>
    </xf>
    <xf numFmtId="0" fontId="5" fillId="6" borderId="17" xfId="0" applyFont="1" applyFill="1" applyBorder="1"/>
    <xf numFmtId="0" fontId="38" fillId="8" borderId="4" xfId="0" applyFont="1" applyFill="1" applyBorder="1" applyAlignment="1">
      <alignment horizontal="left" indent="2"/>
    </xf>
    <xf numFmtId="0" fontId="20" fillId="6" borderId="39" xfId="0" applyFont="1" applyFill="1" applyBorder="1"/>
    <xf numFmtId="0" fontId="20" fillId="8" borderId="27" xfId="0" applyFont="1" applyFill="1" applyBorder="1"/>
    <xf numFmtId="0" fontId="20" fillId="8" borderId="44" xfId="0" applyFont="1" applyFill="1" applyBorder="1"/>
    <xf numFmtId="0" fontId="20" fillId="8" borderId="76" xfId="0" applyFont="1" applyFill="1" applyBorder="1" applyAlignment="1">
      <alignment horizontal="center"/>
    </xf>
    <xf numFmtId="0" fontId="20" fillId="7" borderId="77" xfId="0" applyFont="1" applyFill="1" applyBorder="1" applyAlignment="1">
      <alignment horizontal="center"/>
    </xf>
    <xf numFmtId="0" fontId="20" fillId="6" borderId="31" xfId="0" applyFont="1" applyFill="1" applyBorder="1"/>
    <xf numFmtId="0" fontId="20" fillId="8" borderId="57" xfId="0" applyFont="1" applyFill="1" applyBorder="1"/>
    <xf numFmtId="0" fontId="16" fillId="7" borderId="73" xfId="0" applyFont="1" applyFill="1" applyBorder="1" applyAlignment="1">
      <alignment horizontal="center" vertical="center" wrapText="1"/>
    </xf>
    <xf numFmtId="0" fontId="16" fillId="7" borderId="79" xfId="0" applyFont="1" applyFill="1" applyBorder="1" applyAlignment="1">
      <alignment horizontal="center" vertical="center" wrapText="1"/>
    </xf>
    <xf numFmtId="0" fontId="16" fillId="7" borderId="0" xfId="0" applyFont="1" applyFill="1" applyAlignment="1">
      <alignment horizontal="center" vertical="center" wrapText="1"/>
    </xf>
    <xf numFmtId="0" fontId="16" fillId="7" borderId="80" xfId="0" applyFont="1" applyFill="1" applyBorder="1" applyAlignment="1">
      <alignment horizontal="center" vertical="center" wrapText="1"/>
    </xf>
    <xf numFmtId="0" fontId="16" fillId="7" borderId="81" xfId="0" applyFont="1" applyFill="1" applyBorder="1" applyAlignment="1">
      <alignment horizontal="center" vertical="center" wrapText="1"/>
    </xf>
    <xf numFmtId="0" fontId="16" fillId="7" borderId="22" xfId="0" applyFont="1" applyFill="1" applyBorder="1" applyAlignment="1">
      <alignment horizontal="center" vertical="center" wrapText="1"/>
    </xf>
    <xf numFmtId="0" fontId="20" fillId="6" borderId="7" xfId="0" applyFont="1" applyFill="1" applyBorder="1"/>
    <xf numFmtId="0" fontId="20" fillId="6" borderId="20" xfId="0" applyFont="1" applyFill="1" applyBorder="1"/>
    <xf numFmtId="0" fontId="5" fillId="8" borderId="12" xfId="0" applyFont="1" applyFill="1" applyBorder="1" applyAlignment="1">
      <alignment horizontal="left" indent="1"/>
    </xf>
    <xf numFmtId="0" fontId="5" fillId="8" borderId="58" xfId="0" applyFont="1" applyFill="1" applyBorder="1" applyAlignment="1">
      <alignment horizontal="left" indent="1"/>
    </xf>
    <xf numFmtId="0" fontId="5" fillId="0" borderId="5" xfId="0" quotePrefix="1" applyFont="1" applyBorder="1" applyAlignment="1">
      <alignment horizontal="center"/>
    </xf>
    <xf numFmtId="0" fontId="5" fillId="0" borderId="20" xfId="0" quotePrefix="1" applyFont="1" applyBorder="1" applyAlignment="1">
      <alignment horizontal="center"/>
    </xf>
    <xf numFmtId="3" fontId="20" fillId="6" borderId="10" xfId="2" applyNumberFormat="1" applyFont="1" applyFill="1" applyBorder="1" applyAlignment="1" applyProtection="1"/>
    <xf numFmtId="3" fontId="20" fillId="6" borderId="22" xfId="2" applyNumberFormat="1" applyFont="1" applyFill="1" applyBorder="1" applyAlignment="1" applyProtection="1"/>
    <xf numFmtId="3" fontId="20" fillId="6" borderId="7" xfId="2" applyNumberFormat="1" applyFont="1" applyFill="1" applyBorder="1" applyAlignment="1" applyProtection="1"/>
    <xf numFmtId="0" fontId="20" fillId="6" borderId="4" xfId="0" applyFont="1" applyFill="1" applyBorder="1"/>
    <xf numFmtId="0" fontId="20" fillId="6" borderId="50" xfId="0" applyFont="1" applyFill="1" applyBorder="1"/>
    <xf numFmtId="0" fontId="20" fillId="6" borderId="82" xfId="0" applyFont="1" applyFill="1" applyBorder="1"/>
    <xf numFmtId="0" fontId="20" fillId="6" borderId="22" xfId="0" applyFont="1" applyFill="1" applyBorder="1"/>
    <xf numFmtId="0" fontId="20" fillId="6" borderId="45" xfId="0" applyFont="1" applyFill="1" applyBorder="1"/>
    <xf numFmtId="0" fontId="20" fillId="6" borderId="29" xfId="0" applyFont="1" applyFill="1" applyBorder="1"/>
    <xf numFmtId="0" fontId="20" fillId="6" borderId="8" xfId="0" applyFont="1" applyFill="1" applyBorder="1"/>
    <xf numFmtId="0" fontId="20" fillId="8" borderId="15" xfId="0" applyFont="1" applyFill="1" applyBorder="1" applyAlignment="1">
      <alignment horizontal="center"/>
    </xf>
    <xf numFmtId="3" fontId="20" fillId="0" borderId="22" xfId="2" applyNumberFormat="1" applyFont="1" applyFill="1" applyBorder="1" applyAlignment="1" applyProtection="1"/>
    <xf numFmtId="3" fontId="20" fillId="0" borderId="59" xfId="2" applyNumberFormat="1" applyFont="1" applyFill="1" applyBorder="1" applyAlignment="1" applyProtection="1"/>
    <xf numFmtId="3" fontId="20" fillId="6" borderId="75" xfId="0" applyNumberFormat="1" applyFont="1" applyFill="1" applyBorder="1"/>
    <xf numFmtId="3" fontId="20" fillId="6" borderId="59" xfId="0" applyNumberFormat="1" applyFont="1" applyFill="1" applyBorder="1"/>
    <xf numFmtId="3" fontId="20" fillId="6" borderId="78" xfId="0" applyNumberFormat="1" applyFont="1" applyFill="1" applyBorder="1"/>
    <xf numFmtId="3" fontId="20" fillId="6" borderId="60" xfId="0" applyNumberFormat="1" applyFont="1" applyFill="1" applyBorder="1"/>
    <xf numFmtId="3" fontId="20" fillId="6" borderId="50" xfId="2" applyNumberFormat="1" applyFont="1" applyFill="1" applyBorder="1" applyAlignment="1" applyProtection="1"/>
    <xf numFmtId="3" fontId="20" fillId="10" borderId="50" xfId="2" applyNumberFormat="1" applyFont="1" applyFill="1" applyBorder="1" applyAlignment="1" applyProtection="1"/>
    <xf numFmtId="3" fontId="20" fillId="10" borderId="84" xfId="2" applyNumberFormat="1" applyFont="1" applyFill="1" applyBorder="1" applyAlignment="1" applyProtection="1"/>
    <xf numFmtId="3" fontId="20" fillId="10" borderId="22" xfId="2" applyNumberFormat="1" applyFont="1" applyFill="1" applyBorder="1" applyAlignment="1" applyProtection="1"/>
    <xf numFmtId="3" fontId="20" fillId="10" borderId="83" xfId="2" applyNumberFormat="1" applyFont="1" applyFill="1" applyBorder="1" applyAlignment="1" applyProtection="1"/>
    <xf numFmtId="3" fontId="20" fillId="10" borderId="45" xfId="2" applyNumberFormat="1" applyFont="1" applyFill="1" applyBorder="1" applyAlignment="1" applyProtection="1"/>
    <xf numFmtId="3" fontId="20" fillId="10" borderId="20" xfId="2" applyNumberFormat="1" applyFont="1" applyFill="1" applyBorder="1" applyAlignment="1" applyProtection="1"/>
    <xf numFmtId="3" fontId="20" fillId="10" borderId="9" xfId="2" applyNumberFormat="1" applyFont="1" applyFill="1" applyBorder="1" applyAlignment="1" applyProtection="1"/>
    <xf numFmtId="3" fontId="20" fillId="10" borderId="21" xfId="2" applyNumberFormat="1" applyFont="1" applyFill="1" applyBorder="1" applyAlignment="1" applyProtection="1"/>
    <xf numFmtId="3" fontId="20" fillId="10" borderId="75" xfId="2" applyNumberFormat="1" applyFont="1" applyFill="1" applyBorder="1" applyAlignment="1" applyProtection="1"/>
    <xf numFmtId="3" fontId="20" fillId="10" borderId="27" xfId="2" applyNumberFormat="1" applyFont="1" applyFill="1" applyBorder="1" applyAlignment="1" applyProtection="1"/>
    <xf numFmtId="3" fontId="20" fillId="10" borderId="59" xfId="2" applyNumberFormat="1" applyFont="1" applyFill="1" applyBorder="1" applyAlignment="1" applyProtection="1"/>
    <xf numFmtId="3" fontId="20" fillId="10" borderId="31" xfId="2" applyNumberFormat="1" applyFont="1" applyFill="1" applyBorder="1" applyAlignment="1" applyProtection="1"/>
    <xf numFmtId="3" fontId="20" fillId="10" borderId="4" xfId="2" applyNumberFormat="1" applyFont="1" applyFill="1" applyBorder="1" applyAlignment="1" applyProtection="1">
      <protection locked="0"/>
    </xf>
    <xf numFmtId="3" fontId="20" fillId="10" borderId="5" xfId="2" applyNumberFormat="1" applyFont="1" applyFill="1" applyBorder="1" applyAlignment="1" applyProtection="1">
      <protection locked="0"/>
    </xf>
    <xf numFmtId="3" fontId="20" fillId="10" borderId="9" xfId="2" applyNumberFormat="1" applyFont="1" applyFill="1" applyBorder="1" applyAlignment="1" applyProtection="1">
      <protection locked="0"/>
    </xf>
    <xf numFmtId="3" fontId="20" fillId="10" borderId="7" xfId="2" applyNumberFormat="1" applyFont="1" applyFill="1" applyBorder="1" applyAlignment="1" applyProtection="1">
      <protection locked="0"/>
    </xf>
    <xf numFmtId="3" fontId="20" fillId="10" borderId="7" xfId="2" applyNumberFormat="1" applyFont="1" applyFill="1" applyBorder="1" applyAlignment="1" applyProtection="1"/>
    <xf numFmtId="3" fontId="20" fillId="10" borderId="9" xfId="2" applyNumberFormat="1" applyFont="1" applyFill="1" applyBorder="1" applyAlignment="1" applyProtection="1">
      <alignment horizontal="right"/>
    </xf>
    <xf numFmtId="3" fontId="20" fillId="10" borderId="7" xfId="2" applyNumberFormat="1" applyFont="1" applyFill="1" applyBorder="1" applyAlignment="1" applyProtection="1">
      <alignment horizontal="right"/>
    </xf>
    <xf numFmtId="3" fontId="20" fillId="10" borderId="16" xfId="2" applyNumberFormat="1" applyFont="1" applyFill="1" applyBorder="1" applyAlignment="1" applyProtection="1">
      <alignment horizontal="right"/>
    </xf>
    <xf numFmtId="3" fontId="20" fillId="10" borderId="8" xfId="2" applyNumberFormat="1" applyFont="1" applyFill="1" applyBorder="1" applyAlignment="1" applyProtection="1">
      <alignment horizontal="right"/>
    </xf>
    <xf numFmtId="3" fontId="20" fillId="10" borderId="14" xfId="2" applyNumberFormat="1" applyFont="1" applyFill="1" applyBorder="1" applyAlignment="1" applyProtection="1">
      <alignment horizontal="right"/>
      <protection locked="0"/>
    </xf>
    <xf numFmtId="3" fontId="20" fillId="10" borderId="15" xfId="2" applyNumberFormat="1" applyFont="1" applyFill="1" applyBorder="1" applyAlignment="1" applyProtection="1">
      <alignment horizontal="right"/>
      <protection locked="0"/>
    </xf>
    <xf numFmtId="3" fontId="20" fillId="10" borderId="4" xfId="2" applyNumberFormat="1" applyFont="1" applyFill="1" applyBorder="1" applyAlignment="1" applyProtection="1"/>
    <xf numFmtId="3" fontId="20" fillId="10" borderId="5" xfId="2" applyNumberFormat="1" applyFont="1" applyFill="1" applyBorder="1" applyAlignment="1" applyProtection="1"/>
    <xf numFmtId="3" fontId="20" fillId="10" borderId="74" xfId="2" applyNumberFormat="1" applyFont="1" applyFill="1" applyBorder="1" applyAlignment="1" applyProtection="1"/>
    <xf numFmtId="3" fontId="20" fillId="10" borderId="60" xfId="2" applyNumberFormat="1" applyFont="1" applyFill="1" applyBorder="1" applyAlignment="1" applyProtection="1"/>
    <xf numFmtId="3" fontId="20" fillId="6" borderId="27" xfId="2" applyNumberFormat="1" applyFont="1" applyFill="1" applyBorder="1" applyAlignment="1" applyProtection="1"/>
    <xf numFmtId="3" fontId="38" fillId="8" borderId="4" xfId="2" applyNumberFormat="1" applyFont="1" applyFill="1" applyBorder="1" applyAlignment="1" applyProtection="1"/>
    <xf numFmtId="3" fontId="38" fillId="8" borderId="5" xfId="2" applyNumberFormat="1" applyFont="1" applyFill="1" applyBorder="1" applyAlignment="1" applyProtection="1"/>
    <xf numFmtId="3" fontId="38" fillId="8" borderId="12" xfId="2" applyNumberFormat="1" applyFont="1" applyFill="1" applyBorder="1" applyAlignment="1" applyProtection="1"/>
    <xf numFmtId="3" fontId="38" fillId="8" borderId="39" xfId="2" applyNumberFormat="1" applyFont="1" applyFill="1" applyBorder="1" applyAlignment="1" applyProtection="1"/>
    <xf numFmtId="3" fontId="20" fillId="6" borderId="60" xfId="2" applyNumberFormat="1" applyFont="1" applyFill="1" applyBorder="1" applyAlignment="1" applyProtection="1"/>
    <xf numFmtId="3" fontId="20" fillId="6" borderId="5" xfId="2" applyNumberFormat="1" applyFont="1" applyFill="1" applyBorder="1" applyAlignment="1" applyProtection="1">
      <protection locked="0"/>
    </xf>
    <xf numFmtId="3" fontId="20" fillId="6" borderId="7" xfId="2" applyNumberFormat="1" applyFont="1" applyFill="1" applyBorder="1" applyAlignment="1" applyProtection="1">
      <protection locked="0"/>
    </xf>
    <xf numFmtId="3" fontId="20" fillId="6" borderId="3" xfId="2" applyNumberFormat="1" applyFont="1" applyFill="1" applyBorder="1" applyAlignment="1" applyProtection="1">
      <alignment horizontal="right"/>
      <protection locked="0"/>
    </xf>
    <xf numFmtId="3" fontId="20" fillId="6" borderId="8" xfId="2" applyNumberFormat="1" applyFont="1" applyFill="1" applyBorder="1" applyAlignment="1" applyProtection="1">
      <alignment horizontal="right"/>
      <protection locked="0"/>
    </xf>
    <xf numFmtId="0" fontId="20" fillId="6" borderId="67" xfId="0" applyFont="1" applyFill="1" applyBorder="1"/>
    <xf numFmtId="3" fontId="20" fillId="6" borderId="25" xfId="2" applyNumberFormat="1" applyFont="1" applyFill="1" applyBorder="1" applyAlignment="1" applyProtection="1">
      <alignment horizontal="right"/>
      <protection locked="0"/>
    </xf>
    <xf numFmtId="3" fontId="20" fillId="6" borderId="75" xfId="2" applyNumberFormat="1" applyFont="1" applyFill="1" applyBorder="1" applyAlignment="1" applyProtection="1"/>
    <xf numFmtId="0" fontId="16" fillId="7" borderId="2" xfId="0" applyFont="1" applyFill="1" applyBorder="1" applyAlignment="1">
      <alignment horizontal="center"/>
    </xf>
    <xf numFmtId="0" fontId="16" fillId="7" borderId="72" xfId="0" applyFont="1" applyFill="1" applyBorder="1" applyAlignment="1">
      <alignment horizontal="center"/>
    </xf>
    <xf numFmtId="0" fontId="16" fillId="7" borderId="68" xfId="0" applyFont="1" applyFill="1" applyBorder="1" applyAlignment="1">
      <alignment horizontal="center"/>
    </xf>
    <xf numFmtId="0" fontId="16" fillId="7" borderId="2" xfId="0" applyFont="1" applyFill="1" applyBorder="1" applyAlignment="1">
      <alignment horizontal="center" vertical="center"/>
    </xf>
    <xf numFmtId="0" fontId="16" fillId="7" borderId="68" xfId="0" applyFont="1" applyFill="1" applyBorder="1" applyAlignment="1">
      <alignment horizontal="center" vertical="center"/>
    </xf>
    <xf numFmtId="0" fontId="5" fillId="0" borderId="0" xfId="0" applyFont="1" applyAlignment="1">
      <alignment horizontal="left" vertical="center" wrapText="1"/>
    </xf>
    <xf numFmtId="0" fontId="16" fillId="7" borderId="2" xfId="0" applyFont="1" applyFill="1" applyBorder="1" applyAlignment="1">
      <alignment horizontal="center" vertical="center" wrapText="1"/>
    </xf>
    <xf numFmtId="0" fontId="16" fillId="7" borderId="72" xfId="0" applyFont="1" applyFill="1" applyBorder="1" applyAlignment="1">
      <alignment horizontal="center" vertical="center" wrapText="1"/>
    </xf>
    <xf numFmtId="0" fontId="16" fillId="7" borderId="55" xfId="0" applyFont="1" applyFill="1" applyBorder="1" applyAlignment="1">
      <alignment horizontal="center" vertical="center" wrapText="1"/>
    </xf>
    <xf numFmtId="0" fontId="16" fillId="7" borderId="26" xfId="0" applyFont="1" applyFill="1" applyBorder="1" applyAlignment="1">
      <alignment horizontal="center" vertical="center" wrapText="1"/>
    </xf>
    <xf numFmtId="0" fontId="16" fillId="7" borderId="68" xfId="0" applyFont="1" applyFill="1" applyBorder="1" applyAlignment="1">
      <alignment horizontal="center" vertical="center" wrapText="1"/>
    </xf>
    <xf numFmtId="0" fontId="23" fillId="0" borderId="0" xfId="0" applyFont="1" applyAlignment="1">
      <alignment horizontal="left" vertical="top" wrapText="1"/>
    </xf>
    <xf numFmtId="0" fontId="23" fillId="0" borderId="0" xfId="0" applyFont="1" applyAlignment="1">
      <alignment horizontal="left" wrapText="1"/>
    </xf>
    <xf numFmtId="0" fontId="23" fillId="0" borderId="0" xfId="0" applyFont="1" applyAlignment="1">
      <alignment horizontal="left"/>
    </xf>
    <xf numFmtId="0" fontId="1" fillId="4" borderId="49" xfId="3" applyFill="1" applyBorder="1" applyAlignment="1">
      <alignment horizontal="center" vertical="center"/>
    </xf>
    <xf numFmtId="0" fontId="1" fillId="4" borderId="50" xfId="3" applyFill="1" applyBorder="1" applyAlignment="1">
      <alignment horizontal="center" vertical="center"/>
    </xf>
    <xf numFmtId="0" fontId="1" fillId="4" borderId="51" xfId="3" applyFill="1" applyBorder="1" applyAlignment="1">
      <alignment horizontal="center" vertical="center"/>
    </xf>
    <xf numFmtId="0" fontId="1" fillId="5" borderId="52" xfId="3" applyFill="1" applyBorder="1" applyAlignment="1">
      <alignment horizontal="center" vertical="center"/>
    </xf>
    <xf numFmtId="0" fontId="1" fillId="5" borderId="50" xfId="3" applyFill="1" applyBorder="1" applyAlignment="1">
      <alignment horizontal="center" vertical="center"/>
    </xf>
    <xf numFmtId="0" fontId="1" fillId="5" borderId="51" xfId="3" applyFill="1" applyBorder="1" applyAlignment="1">
      <alignment horizontal="center" vertical="center"/>
    </xf>
    <xf numFmtId="0" fontId="1" fillId="0" borderId="53" xfId="3" applyBorder="1" applyAlignment="1">
      <alignment horizontal="center" vertical="center"/>
    </xf>
    <xf numFmtId="0" fontId="1" fillId="0" borderId="54" xfId="3" applyBorder="1" applyAlignment="1">
      <alignment horizontal="center" vertical="center"/>
    </xf>
  </cellXfs>
  <cellStyles count="4">
    <cellStyle name="Comma" xfId="1" builtinId="3"/>
    <cellStyle name="Comma [0]" xfId="2" builtinId="6"/>
    <cellStyle name="Normal" xfId="0" builtinId="0"/>
    <cellStyle name="Normal_correspondence" xfId="3" xr:uid="{00000000-0005-0000-0000-000003000000}"/>
  </cellStyles>
  <dxfs count="0"/>
  <tableStyles count="0" defaultTableStyle="TableStyleMedium2" defaultPivotStyle="PivotStyleLight16"/>
  <colors>
    <mruColors>
      <color rgb="FFFFFF99"/>
      <color rgb="FF0000FF"/>
      <color rgb="FFFF9966"/>
      <color rgb="FFCCFFCC"/>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microsoft.com/office/2017/10/relationships/person" Target="persons/person.xml"/></Relationships>
</file>

<file path=xl/persons/person.xml><?xml version="1.0" encoding="utf-8"?>
<personList xmlns="http://schemas.microsoft.com/office/spreadsheetml/2018/threadedcomments" xmlns:x="http://schemas.openxmlformats.org/spreadsheetml/2006/main">
  <person displayName="Edito BARCELONA" id="{C36162B4-086F-4401-9598-4F2A766A8C14}" userId="S::edito.barcelona@aperc.or.jp::ec456cf1-53c4-42fc-8946-c3c84ac7a771"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25" dT="2022-11-22T09:38:13.36" personId="{C36162B4-086F-4401-9598-4F2A766A8C14}" id="{3D31DF9E-7147-43BA-96E6-323D8171FEC6}">
    <text>My suggestion is to breakdown renewables to all renewable energy such as: hydro, geothermal, solar, wind, etc.</text>
  </threadedComment>
</ThreadedComments>
</file>

<file path=xl/threadedComments/threadedComment2.xml><?xml version="1.0" encoding="utf-8"?>
<ThreadedComments xmlns="http://schemas.microsoft.com/office/spreadsheetml/2018/threadedcomments" xmlns:x="http://schemas.openxmlformats.org/spreadsheetml/2006/main">
  <threadedComment ref="A31" dT="2022-11-22T09:36:30.18" personId="{C36162B4-086F-4401-9598-4F2A766A8C14}" id="{42457869-607F-4A73-9D7D-1D316EF2046E}">
    <text>Here is assuming the that the energy sector will also use hydrogen for energy consumption</text>
  </threadedComment>
</ThreadedComments>
</file>

<file path=xl/threadedComments/threadedComment3.xml><?xml version="1.0" encoding="utf-8"?>
<ThreadedComments xmlns="http://schemas.microsoft.com/office/spreadsheetml/2018/threadedcomments" xmlns:x="http://schemas.openxmlformats.org/spreadsheetml/2006/main">
  <threadedComment ref="A24" dT="2022-11-22T09:38:13.36" personId="{C36162B4-086F-4401-9598-4F2A766A8C14}" id="{30575E61-8DDC-42E7-BB6B-374BFF602F69}">
    <text>My suggestion is to breakdown renewables to all renewable energy such as: hydro, geothermal, solar, wind, etc.</text>
  </threadedComment>
</ThreadedComment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 Id="rId4" Type="http://schemas.microsoft.com/office/2017/10/relationships/threadedComment" Target="../threadedComments/threadedComment2.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 Id="rId4" Type="http://schemas.microsoft.com/office/2017/10/relationships/threadedComment" Target="../threadedComments/threadedComment3.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8"/>
  <sheetViews>
    <sheetView tabSelected="1" zoomScale="90" zoomScaleNormal="90" workbookViewId="0">
      <selection activeCell="L13" sqref="L13"/>
    </sheetView>
  </sheetViews>
  <sheetFormatPr defaultColWidth="9" defaultRowHeight="15"/>
  <cols>
    <col min="1" max="1" width="9" style="3"/>
    <col min="2" max="2" width="25.75" style="3" customWidth="1"/>
    <col min="3" max="3" width="24.625" style="3" customWidth="1"/>
    <col min="4" max="4" width="22" style="3" customWidth="1"/>
    <col min="5" max="5" width="10.25" style="3" customWidth="1"/>
    <col min="6" max="16384" width="9" style="3"/>
  </cols>
  <sheetData>
    <row r="1" spans="1:7" ht="25.5">
      <c r="A1" s="1" t="s">
        <v>0</v>
      </c>
      <c r="B1" s="2"/>
      <c r="C1" s="2"/>
      <c r="D1" s="2"/>
      <c r="E1" s="2"/>
    </row>
    <row r="2" spans="1:7" ht="25.5">
      <c r="A2" s="1" t="s">
        <v>1</v>
      </c>
      <c r="B2" s="2"/>
      <c r="C2" s="2"/>
      <c r="D2" s="2"/>
      <c r="E2" s="2"/>
    </row>
    <row r="3" spans="1:7" ht="25.5">
      <c r="A3" s="1"/>
      <c r="B3" s="2"/>
      <c r="C3" s="2"/>
      <c r="D3" s="2"/>
      <c r="E3" s="2"/>
    </row>
    <row r="4" spans="1:7" ht="15.75">
      <c r="A4" s="4" t="s">
        <v>2</v>
      </c>
      <c r="B4" s="2"/>
      <c r="C4" s="2"/>
      <c r="D4" s="2"/>
      <c r="E4" s="2"/>
    </row>
    <row r="5" spans="1:7" ht="16.5" thickBot="1">
      <c r="A5" s="4"/>
      <c r="B5" s="2"/>
      <c r="C5" s="2"/>
      <c r="D5" s="2"/>
      <c r="E5" s="2"/>
    </row>
    <row r="6" spans="1:7" ht="17.25" thickTop="1" thickBot="1">
      <c r="A6" s="2"/>
      <c r="B6" s="5" t="s">
        <v>3</v>
      </c>
      <c r="C6" s="7"/>
      <c r="D6" s="2"/>
      <c r="E6" s="2"/>
    </row>
    <row r="7" spans="1:7" s="36" customFormat="1" ht="17.25" thickTop="1" thickBot="1">
      <c r="A7" s="2"/>
      <c r="B7" s="6" t="s">
        <v>4</v>
      </c>
      <c r="C7" s="35">
        <v>2024</v>
      </c>
      <c r="D7" s="2"/>
      <c r="E7" s="2"/>
    </row>
    <row r="8" spans="1:7" s="36" customFormat="1" ht="11.25" customHeight="1" thickTop="1" thickBot="1">
      <c r="A8" s="2"/>
      <c r="B8" s="2"/>
      <c r="C8" s="2"/>
      <c r="D8" s="2"/>
      <c r="E8" s="2"/>
    </row>
    <row r="9" spans="1:7" ht="17.25" thickTop="1" thickBot="1">
      <c r="A9" s="2"/>
      <c r="B9" s="6" t="s">
        <v>5</v>
      </c>
      <c r="C9" s="7"/>
      <c r="D9" s="2"/>
      <c r="E9" s="2"/>
    </row>
    <row r="10" spans="1:7" ht="17.25" thickTop="1" thickBot="1">
      <c r="A10" s="2"/>
      <c r="B10" s="6" t="s">
        <v>6</v>
      </c>
      <c r="C10" s="7"/>
      <c r="D10" s="2"/>
      <c r="E10" s="2"/>
      <c r="G10" s="44"/>
    </row>
    <row r="11" spans="1:7" ht="17.25" thickTop="1" thickBot="1">
      <c r="A11" s="2"/>
      <c r="B11" s="6" t="s">
        <v>7</v>
      </c>
      <c r="C11" s="7"/>
      <c r="D11" s="2"/>
      <c r="E11" s="2"/>
    </row>
    <row r="12" spans="1:7" ht="17.25" thickTop="1" thickBot="1">
      <c r="A12" s="2"/>
      <c r="B12" s="6" t="s">
        <v>8</v>
      </c>
      <c r="C12" s="7"/>
      <c r="D12" s="2"/>
      <c r="E12" s="2"/>
    </row>
    <row r="13" spans="1:7" ht="15.75" thickTop="1">
      <c r="A13" s="2"/>
      <c r="B13" s="2"/>
      <c r="C13" s="2"/>
      <c r="D13" s="2"/>
      <c r="E13" s="2"/>
    </row>
    <row r="14" spans="1:7">
      <c r="A14" s="2" t="s">
        <v>9</v>
      </c>
      <c r="B14" s="2"/>
      <c r="C14" s="2"/>
      <c r="D14" s="2"/>
      <c r="E14" s="2"/>
    </row>
    <row r="15" spans="1:7">
      <c r="A15" s="2" t="s">
        <v>10</v>
      </c>
      <c r="B15" s="2"/>
      <c r="C15" s="2"/>
      <c r="D15" s="2"/>
      <c r="E15" s="2"/>
    </row>
    <row r="16" spans="1:7">
      <c r="A16" s="2" t="s">
        <v>11</v>
      </c>
      <c r="B16" s="2"/>
      <c r="C16" s="2"/>
      <c r="D16" s="2"/>
      <c r="E16" s="2"/>
    </row>
    <row r="17" spans="1:5">
      <c r="A17" s="2"/>
      <c r="B17" s="2"/>
      <c r="C17" s="2"/>
      <c r="D17" s="2"/>
      <c r="E17" s="2"/>
    </row>
    <row r="18" spans="1:5">
      <c r="A18" s="2" t="s">
        <v>501</v>
      </c>
      <c r="B18" s="2"/>
      <c r="C18" s="2"/>
      <c r="D18" s="2"/>
      <c r="E18" s="2"/>
    </row>
  </sheetData>
  <phoneticPr fontId="2"/>
  <pageMargins left="0.75" right="0.75" top="1" bottom="1" header="0.51200000000000001" footer="0.5120000000000000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J15"/>
  <sheetViews>
    <sheetView zoomScale="85" workbookViewId="0">
      <selection activeCell="G38" sqref="G38"/>
    </sheetView>
  </sheetViews>
  <sheetFormatPr defaultColWidth="9" defaultRowHeight="13.5"/>
  <cols>
    <col min="1" max="2" width="9" style="13"/>
    <col min="3" max="5" width="17.375" style="14" customWidth="1"/>
    <col min="6" max="6" width="8.25" style="14" customWidth="1"/>
    <col min="7" max="9" width="17.375" style="14" customWidth="1"/>
    <col min="10" max="10" width="30.125" style="13" bestFit="1" customWidth="1"/>
    <col min="11" max="16384" width="9" style="13"/>
  </cols>
  <sheetData>
    <row r="1" spans="1:10" ht="25.5">
      <c r="A1" s="12" t="s">
        <v>460</v>
      </c>
    </row>
    <row r="2" spans="1:10" ht="25.5">
      <c r="A2" s="15" t="s">
        <v>461</v>
      </c>
    </row>
    <row r="4" spans="1:10">
      <c r="A4" s="16" t="s">
        <v>462</v>
      </c>
    </row>
    <row r="5" spans="1:10" ht="14.25" thickBot="1"/>
    <row r="6" spans="1:10">
      <c r="B6" s="371" t="s">
        <v>463</v>
      </c>
      <c r="C6" s="368" t="s">
        <v>464</v>
      </c>
      <c r="D6" s="369"/>
      <c r="E6" s="370"/>
      <c r="G6" s="365" t="s">
        <v>465</v>
      </c>
      <c r="H6" s="366"/>
      <c r="I6" s="367"/>
      <c r="J6" s="17" t="s">
        <v>466</v>
      </c>
    </row>
    <row r="7" spans="1:10" ht="14.25" thickBot="1">
      <c r="B7" s="372"/>
      <c r="C7" s="18" t="s">
        <v>467</v>
      </c>
      <c r="D7" s="19" t="s">
        <v>468</v>
      </c>
      <c r="E7" s="20" t="s">
        <v>469</v>
      </c>
      <c r="G7" s="21" t="s">
        <v>467</v>
      </c>
      <c r="H7" s="19" t="s">
        <v>468</v>
      </c>
      <c r="I7" s="20" t="s">
        <v>469</v>
      </c>
      <c r="J7" s="22"/>
    </row>
    <row r="8" spans="1:10" ht="14.25" thickTop="1">
      <c r="B8" s="23">
        <v>1</v>
      </c>
      <c r="C8" s="24" t="s">
        <v>470</v>
      </c>
      <c r="D8" s="25" t="s">
        <v>471</v>
      </c>
      <c r="E8" s="26" t="s">
        <v>472</v>
      </c>
      <c r="F8" s="14" t="s">
        <v>473</v>
      </c>
      <c r="G8" s="27" t="s">
        <v>474</v>
      </c>
      <c r="H8" s="25">
        <v>1</v>
      </c>
      <c r="I8" s="26" t="s">
        <v>475</v>
      </c>
      <c r="J8" s="28" t="s">
        <v>476</v>
      </c>
    </row>
    <row r="9" spans="1:10" ht="14.25" thickBot="1">
      <c r="B9" s="29">
        <v>2</v>
      </c>
      <c r="C9" s="30" t="s">
        <v>470</v>
      </c>
      <c r="D9" s="31">
        <v>2</v>
      </c>
      <c r="E9" s="32" t="s">
        <v>477</v>
      </c>
      <c r="F9" s="14" t="s">
        <v>473</v>
      </c>
      <c r="G9" s="33" t="s">
        <v>478</v>
      </c>
      <c r="H9" s="31">
        <v>3</v>
      </c>
      <c r="I9" s="32" t="s">
        <v>479</v>
      </c>
      <c r="J9" s="34" t="s">
        <v>480</v>
      </c>
    </row>
    <row r="15" spans="1:10">
      <c r="A15" s="16"/>
    </row>
  </sheetData>
  <mergeCells count="3">
    <mergeCell ref="G6:I6"/>
    <mergeCell ref="C6:E6"/>
    <mergeCell ref="B6:B7"/>
  </mergeCells>
  <phoneticPr fontId="2"/>
  <pageMargins left="0.75" right="0.75" top="1" bottom="1" header="0.5" footer="0.5"/>
  <pageSetup paperSize="9" orientation="portrait" horizontalDpi="0" verticalDpi="0"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171"/>
  <sheetViews>
    <sheetView zoomScale="80" zoomScaleNormal="80" zoomScaleSheetLayoutView="100" workbookViewId="0">
      <selection activeCell="E53" sqref="E53"/>
    </sheetView>
  </sheetViews>
  <sheetFormatPr defaultColWidth="9" defaultRowHeight="15"/>
  <cols>
    <col min="1" max="1" width="41.125" style="8" customWidth="1"/>
    <col min="2" max="2" width="4.625" style="8" customWidth="1"/>
    <col min="3" max="3" width="34.25" style="8" customWidth="1"/>
    <col min="4" max="8" width="10.625" style="8" customWidth="1"/>
    <col min="9" max="9" width="3.5" style="63" customWidth="1"/>
    <col min="10" max="16384" width="9" style="8"/>
  </cols>
  <sheetData>
    <row r="1" spans="1:10" ht="25.5">
      <c r="A1" s="135" t="s">
        <v>0</v>
      </c>
      <c r="B1" s="63"/>
      <c r="C1" s="63"/>
      <c r="D1" s="63"/>
      <c r="E1" s="63"/>
      <c r="F1" s="63"/>
      <c r="G1" s="63"/>
      <c r="H1" s="63"/>
      <c r="J1" s="63"/>
    </row>
    <row r="2" spans="1:10" ht="20.100000000000001" customHeight="1">
      <c r="A2" s="136" t="s">
        <v>502</v>
      </c>
      <c r="B2" s="63"/>
      <c r="C2" s="63"/>
      <c r="D2" s="63"/>
      <c r="E2" s="63"/>
      <c r="F2" s="63"/>
      <c r="G2" s="63"/>
      <c r="H2" s="63"/>
      <c r="J2" s="63"/>
    </row>
    <row r="3" spans="1:10" ht="20.100000000000001" customHeight="1" thickBot="1">
      <c r="A3" s="136" t="s">
        <v>515</v>
      </c>
      <c r="B3" s="63"/>
      <c r="C3" s="111"/>
      <c r="D3" s="111"/>
      <c r="E3" s="111"/>
      <c r="F3" s="111"/>
      <c r="G3" s="111"/>
      <c r="H3" s="111"/>
      <c r="J3" s="63"/>
    </row>
    <row r="4" spans="1:10" ht="20.100000000000001" customHeight="1" thickTop="1">
      <c r="A4" s="136"/>
      <c r="B4" s="63"/>
      <c r="C4" s="354" t="s">
        <v>12</v>
      </c>
      <c r="D4" s="355"/>
      <c r="E4" s="351" t="s">
        <v>13</v>
      </c>
      <c r="F4" s="352"/>
      <c r="G4" s="352"/>
      <c r="H4" s="353"/>
      <c r="J4" s="63"/>
    </row>
    <row r="5" spans="1:10" s="39" customFormat="1">
      <c r="A5" s="61"/>
      <c r="B5" s="62"/>
      <c r="C5" s="220" t="s">
        <v>14</v>
      </c>
      <c r="D5" s="222" t="s">
        <v>15</v>
      </c>
      <c r="E5" s="85" t="s">
        <v>16</v>
      </c>
      <c r="F5" s="86" t="s">
        <v>17</v>
      </c>
      <c r="G5" s="114" t="s">
        <v>18</v>
      </c>
      <c r="H5" s="87" t="s">
        <v>19</v>
      </c>
      <c r="I5" s="217"/>
      <c r="J5" s="61"/>
    </row>
    <row r="6" spans="1:10" ht="15.75" thickBot="1">
      <c r="A6" s="63"/>
      <c r="B6" s="64"/>
      <c r="C6" s="221" t="s">
        <v>20</v>
      </c>
      <c r="D6" s="69" t="s">
        <v>21</v>
      </c>
      <c r="E6" s="67" t="s">
        <v>481</v>
      </c>
      <c r="F6" s="68" t="s">
        <v>22</v>
      </c>
      <c r="G6" s="115" t="s">
        <v>23</v>
      </c>
      <c r="H6" s="69" t="s">
        <v>127</v>
      </c>
      <c r="I6" s="218"/>
      <c r="J6" s="63"/>
    </row>
    <row r="7" spans="1:10" ht="15.75" thickTop="1">
      <c r="A7" s="171" t="s">
        <v>25</v>
      </c>
      <c r="B7" s="172">
        <v>1</v>
      </c>
      <c r="C7" s="215"/>
      <c r="D7" s="70">
        <f t="shared" ref="D7" si="0">D8+D24+D37+D41+D42</f>
        <v>0</v>
      </c>
      <c r="E7" s="108">
        <f>E8+E24+E37+E41+E42</f>
        <v>0</v>
      </c>
      <c r="F7" s="109">
        <f t="shared" ref="F7:H7" si="1">F8+F24+F37+F41+F42</f>
        <v>0</v>
      </c>
      <c r="G7" s="110">
        <f t="shared" si="1"/>
        <v>0</v>
      </c>
      <c r="H7" s="70">
        <f t="shared" si="1"/>
        <v>0</v>
      </c>
      <c r="I7" s="211"/>
      <c r="J7" s="63"/>
    </row>
    <row r="8" spans="1:10">
      <c r="A8" s="173" t="s">
        <v>521</v>
      </c>
      <c r="B8" s="174">
        <v>2</v>
      </c>
      <c r="C8" s="215"/>
      <c r="D8" s="70">
        <f>SUM(D9,D12,D15,D18,D21)</f>
        <v>0</v>
      </c>
      <c r="E8" s="108">
        <f t="shared" ref="E8:H8" si="2">SUM(E9,E12,E15,E18,E21)</f>
        <v>0</v>
      </c>
      <c r="F8" s="109">
        <f t="shared" si="2"/>
        <v>0</v>
      </c>
      <c r="G8" s="110">
        <f t="shared" si="2"/>
        <v>0</v>
      </c>
      <c r="H8" s="70">
        <f t="shared" si="2"/>
        <v>0</v>
      </c>
      <c r="I8" s="211"/>
      <c r="J8" s="63"/>
    </row>
    <row r="9" spans="1:10">
      <c r="A9" s="143" t="s">
        <v>27</v>
      </c>
      <c r="B9" s="142">
        <v>3</v>
      </c>
      <c r="C9" s="216" t="s">
        <v>28</v>
      </c>
      <c r="D9" s="141">
        <f>SUM(D10:D11)</f>
        <v>0</v>
      </c>
      <c r="E9" s="138">
        <f>SUM(E10:E11)</f>
        <v>0</v>
      </c>
      <c r="F9" s="139">
        <f>SUM(F10:F11)</f>
        <v>0</v>
      </c>
      <c r="G9" s="322"/>
      <c r="H9" s="70">
        <f t="shared" ref="H9:H23" si="3">SUM(E9:G9)</f>
        <v>0</v>
      </c>
      <c r="I9" s="211"/>
      <c r="J9" s="63"/>
    </row>
    <row r="10" spans="1:10">
      <c r="A10" s="273" t="s">
        <v>493</v>
      </c>
      <c r="B10" s="142">
        <f>B9+1</f>
        <v>4</v>
      </c>
      <c r="C10" s="339"/>
      <c r="D10" s="340"/>
      <c r="E10" s="341"/>
      <c r="F10" s="342"/>
      <c r="G10" s="322"/>
      <c r="H10" s="70">
        <f t="shared" si="3"/>
        <v>0</v>
      </c>
      <c r="I10" s="211"/>
      <c r="J10" s="63"/>
    </row>
    <row r="11" spans="1:10">
      <c r="A11" s="273" t="s">
        <v>494</v>
      </c>
      <c r="B11" s="142">
        <f t="shared" ref="B11:B53" si="4">B10+1</f>
        <v>5</v>
      </c>
      <c r="C11" s="339"/>
      <c r="D11" s="340"/>
      <c r="E11" s="341"/>
      <c r="F11" s="342"/>
      <c r="G11" s="322"/>
      <c r="H11" s="70">
        <f t="shared" si="3"/>
        <v>0</v>
      </c>
      <c r="I11" s="211"/>
      <c r="J11" s="63"/>
    </row>
    <row r="12" spans="1:10">
      <c r="A12" s="143" t="s">
        <v>29</v>
      </c>
      <c r="B12" s="142">
        <f t="shared" si="4"/>
        <v>6</v>
      </c>
      <c r="C12" s="216" t="s">
        <v>30</v>
      </c>
      <c r="D12" s="141">
        <f>SUM(D13:D14)</f>
        <v>0</v>
      </c>
      <c r="E12" s="138">
        <f>SUM(E13:E14)</f>
        <v>0</v>
      </c>
      <c r="F12" s="139">
        <f>SUM(F13:F14)</f>
        <v>0</v>
      </c>
      <c r="G12" s="322"/>
      <c r="H12" s="70">
        <f t="shared" si="3"/>
        <v>0</v>
      </c>
      <c r="I12" s="211"/>
      <c r="J12" s="63"/>
    </row>
    <row r="13" spans="1:10">
      <c r="A13" s="273" t="s">
        <v>493</v>
      </c>
      <c r="B13" s="142">
        <f t="shared" si="4"/>
        <v>7</v>
      </c>
      <c r="C13" s="339"/>
      <c r="D13" s="340"/>
      <c r="E13" s="341"/>
      <c r="F13" s="342"/>
      <c r="G13" s="322"/>
      <c r="H13" s="70">
        <f t="shared" si="3"/>
        <v>0</v>
      </c>
      <c r="I13" s="211"/>
      <c r="J13" s="63"/>
    </row>
    <row r="14" spans="1:10">
      <c r="A14" s="273" t="s">
        <v>494</v>
      </c>
      <c r="B14" s="142">
        <f t="shared" si="4"/>
        <v>8</v>
      </c>
      <c r="C14" s="339"/>
      <c r="D14" s="340"/>
      <c r="E14" s="341"/>
      <c r="F14" s="342"/>
      <c r="G14" s="322"/>
      <c r="H14" s="70">
        <f t="shared" si="3"/>
        <v>0</v>
      </c>
      <c r="I14" s="211"/>
      <c r="J14" s="63"/>
    </row>
    <row r="15" spans="1:10">
      <c r="A15" s="143" t="s">
        <v>31</v>
      </c>
      <c r="B15" s="142">
        <f t="shared" si="4"/>
        <v>9</v>
      </c>
      <c r="C15" s="216" t="s">
        <v>32</v>
      </c>
      <c r="D15" s="141">
        <f>SUM(D16:D17)</f>
        <v>0</v>
      </c>
      <c r="E15" s="138">
        <f>SUM(E16:E17)</f>
        <v>0</v>
      </c>
      <c r="F15" s="139">
        <f>SUM(F16:F17)</f>
        <v>0</v>
      </c>
      <c r="G15" s="322"/>
      <c r="H15" s="70">
        <f t="shared" si="3"/>
        <v>0</v>
      </c>
      <c r="I15" s="211"/>
      <c r="J15" s="63"/>
    </row>
    <row r="16" spans="1:10">
      <c r="A16" s="273" t="s">
        <v>493</v>
      </c>
      <c r="B16" s="142">
        <f t="shared" si="4"/>
        <v>10</v>
      </c>
      <c r="C16" s="339"/>
      <c r="D16" s="340"/>
      <c r="E16" s="341"/>
      <c r="F16" s="342"/>
      <c r="G16" s="322"/>
      <c r="H16" s="70">
        <f t="shared" si="3"/>
        <v>0</v>
      </c>
      <c r="I16" s="211"/>
      <c r="J16" s="63"/>
    </row>
    <row r="17" spans="1:10">
      <c r="A17" s="273" t="s">
        <v>494</v>
      </c>
      <c r="B17" s="142">
        <f t="shared" si="4"/>
        <v>11</v>
      </c>
      <c r="C17" s="339"/>
      <c r="D17" s="340"/>
      <c r="E17" s="341"/>
      <c r="F17" s="342"/>
      <c r="G17" s="322"/>
      <c r="H17" s="70">
        <f t="shared" si="3"/>
        <v>0</v>
      </c>
      <c r="I17" s="211"/>
      <c r="J17" s="63"/>
    </row>
    <row r="18" spans="1:10">
      <c r="A18" s="143" t="s">
        <v>516</v>
      </c>
      <c r="B18" s="142">
        <f t="shared" si="4"/>
        <v>12</v>
      </c>
      <c r="C18" s="216" t="s">
        <v>517</v>
      </c>
      <c r="D18" s="141">
        <f>SUM(D19:D20)</f>
        <v>0</v>
      </c>
      <c r="E18" s="138">
        <f>SUM(E19:E20)</f>
        <v>0</v>
      </c>
      <c r="F18" s="139">
        <f>SUM(F19:F20)</f>
        <v>0</v>
      </c>
      <c r="G18" s="322"/>
      <c r="H18" s="70">
        <f t="shared" si="3"/>
        <v>0</v>
      </c>
      <c r="I18" s="211"/>
      <c r="J18" s="63"/>
    </row>
    <row r="19" spans="1:10">
      <c r="A19" s="273" t="s">
        <v>493</v>
      </c>
      <c r="B19" s="142">
        <f t="shared" si="4"/>
        <v>13</v>
      </c>
      <c r="C19" s="339"/>
      <c r="D19" s="340"/>
      <c r="E19" s="341"/>
      <c r="F19" s="342"/>
      <c r="G19" s="322"/>
      <c r="H19" s="70">
        <f t="shared" si="3"/>
        <v>0</v>
      </c>
      <c r="I19" s="211"/>
      <c r="J19" s="63"/>
    </row>
    <row r="20" spans="1:10">
      <c r="A20" s="273" t="s">
        <v>494</v>
      </c>
      <c r="B20" s="142">
        <f t="shared" si="4"/>
        <v>14</v>
      </c>
      <c r="C20" s="339"/>
      <c r="D20" s="340"/>
      <c r="E20" s="341"/>
      <c r="F20" s="342"/>
      <c r="G20" s="322"/>
      <c r="H20" s="70">
        <f t="shared" si="3"/>
        <v>0</v>
      </c>
      <c r="I20" s="211"/>
      <c r="J20" s="63"/>
    </row>
    <row r="21" spans="1:10">
      <c r="A21" s="143" t="s">
        <v>527</v>
      </c>
      <c r="B21" s="142">
        <f t="shared" si="4"/>
        <v>15</v>
      </c>
      <c r="C21" s="216" t="s">
        <v>518</v>
      </c>
      <c r="D21" s="141">
        <f>SUM(D22:D23)</f>
        <v>0</v>
      </c>
      <c r="E21" s="138">
        <f>SUM(E22:E23)</f>
        <v>0</v>
      </c>
      <c r="F21" s="139">
        <f>SUM(F22:F23)</f>
        <v>0</v>
      </c>
      <c r="G21" s="322"/>
      <c r="H21" s="70">
        <f t="shared" si="3"/>
        <v>0</v>
      </c>
      <c r="I21" s="211"/>
      <c r="J21" s="63"/>
    </row>
    <row r="22" spans="1:10">
      <c r="A22" s="273" t="s">
        <v>493</v>
      </c>
      <c r="B22" s="142">
        <f t="shared" si="4"/>
        <v>16</v>
      </c>
      <c r="C22" s="339"/>
      <c r="D22" s="340"/>
      <c r="E22" s="341"/>
      <c r="F22" s="342"/>
      <c r="G22" s="322"/>
      <c r="H22" s="70">
        <f t="shared" si="3"/>
        <v>0</v>
      </c>
      <c r="I22" s="211"/>
      <c r="J22" s="63"/>
    </row>
    <row r="23" spans="1:10">
      <c r="A23" s="273" t="s">
        <v>494</v>
      </c>
      <c r="B23" s="142">
        <f t="shared" si="4"/>
        <v>17</v>
      </c>
      <c r="C23" s="339"/>
      <c r="D23" s="340"/>
      <c r="E23" s="341"/>
      <c r="F23" s="342"/>
      <c r="G23" s="322"/>
      <c r="H23" s="70">
        <f t="shared" si="3"/>
        <v>0</v>
      </c>
      <c r="I23" s="211"/>
      <c r="J23" s="63"/>
    </row>
    <row r="24" spans="1:10">
      <c r="A24" s="173" t="s">
        <v>522</v>
      </c>
      <c r="B24" s="174">
        <f t="shared" si="4"/>
        <v>18</v>
      </c>
      <c r="C24" s="215"/>
      <c r="D24" s="70">
        <f>SUM(D25,D33:D35)</f>
        <v>0</v>
      </c>
      <c r="E24" s="108">
        <f t="shared" ref="E24:H24" si="5">SUM(E25,E33:E35)</f>
        <v>0</v>
      </c>
      <c r="F24" s="109">
        <f t="shared" si="5"/>
        <v>0</v>
      </c>
      <c r="G24" s="110">
        <f t="shared" si="5"/>
        <v>0</v>
      </c>
      <c r="H24" s="70">
        <f t="shared" si="5"/>
        <v>0</v>
      </c>
      <c r="I24" s="211"/>
      <c r="J24" s="63"/>
    </row>
    <row r="25" spans="1:10">
      <c r="A25" s="143" t="s">
        <v>35</v>
      </c>
      <c r="B25" s="142">
        <f t="shared" si="4"/>
        <v>19</v>
      </c>
      <c r="C25" s="216" t="s">
        <v>36</v>
      </c>
      <c r="D25" s="141">
        <f>SUM(D26:D32)</f>
        <v>0</v>
      </c>
      <c r="E25" s="138">
        <f t="shared" ref="E25:G25" si="6">SUM(E26:E32)</f>
        <v>0</v>
      </c>
      <c r="F25" s="139">
        <f t="shared" si="6"/>
        <v>0</v>
      </c>
      <c r="G25" s="140">
        <f t="shared" si="6"/>
        <v>0</v>
      </c>
      <c r="H25" s="70">
        <f t="shared" ref="H25:H35" si="7">SUM(E25:G25)</f>
        <v>0</v>
      </c>
      <c r="I25" s="211"/>
      <c r="J25" s="63"/>
    </row>
    <row r="26" spans="1:10">
      <c r="A26" s="273" t="s">
        <v>487</v>
      </c>
      <c r="B26" s="142">
        <f t="shared" si="4"/>
        <v>20</v>
      </c>
      <c r="C26" s="339" t="s">
        <v>36</v>
      </c>
      <c r="D26" s="340"/>
      <c r="E26" s="341"/>
      <c r="F26" s="342"/>
      <c r="G26" s="140"/>
      <c r="H26" s="70">
        <f t="shared" si="7"/>
        <v>0</v>
      </c>
      <c r="I26" s="211"/>
      <c r="J26" s="63"/>
    </row>
    <row r="27" spans="1:10">
      <c r="A27" s="273" t="s">
        <v>484</v>
      </c>
      <c r="B27" s="142">
        <f t="shared" si="4"/>
        <v>21</v>
      </c>
      <c r="C27" s="339" t="s">
        <v>36</v>
      </c>
      <c r="D27" s="340"/>
      <c r="E27" s="341"/>
      <c r="F27" s="342"/>
      <c r="G27" s="140"/>
      <c r="H27" s="70">
        <f t="shared" si="7"/>
        <v>0</v>
      </c>
      <c r="I27" s="211"/>
      <c r="J27" s="63"/>
    </row>
    <row r="28" spans="1:10">
      <c r="A28" s="273" t="s">
        <v>485</v>
      </c>
      <c r="B28" s="142">
        <f t="shared" si="4"/>
        <v>22</v>
      </c>
      <c r="C28" s="339" t="s">
        <v>36</v>
      </c>
      <c r="D28" s="340"/>
      <c r="E28" s="341"/>
      <c r="F28" s="342"/>
      <c r="G28" s="140"/>
      <c r="H28" s="70">
        <f t="shared" si="7"/>
        <v>0</v>
      </c>
      <c r="I28" s="211"/>
      <c r="J28" s="63"/>
    </row>
    <row r="29" spans="1:10">
      <c r="A29" s="273" t="s">
        <v>483</v>
      </c>
      <c r="B29" s="142">
        <f t="shared" si="4"/>
        <v>23</v>
      </c>
      <c r="C29" s="339" t="s">
        <v>36</v>
      </c>
      <c r="D29" s="340"/>
      <c r="E29" s="341"/>
      <c r="F29" s="342"/>
      <c r="G29" s="140"/>
      <c r="H29" s="70">
        <f t="shared" si="7"/>
        <v>0</v>
      </c>
      <c r="I29" s="211"/>
      <c r="J29" s="63"/>
    </row>
    <row r="30" spans="1:10">
      <c r="A30" s="273" t="s">
        <v>486</v>
      </c>
      <c r="B30" s="142">
        <f t="shared" si="4"/>
        <v>24</v>
      </c>
      <c r="C30" s="339" t="s">
        <v>36</v>
      </c>
      <c r="D30" s="340"/>
      <c r="E30" s="341"/>
      <c r="F30" s="342"/>
      <c r="G30" s="140"/>
      <c r="H30" s="70">
        <f t="shared" si="7"/>
        <v>0</v>
      </c>
      <c r="I30" s="211"/>
      <c r="J30" s="63"/>
    </row>
    <row r="31" spans="1:10">
      <c r="A31" s="273" t="s">
        <v>33</v>
      </c>
      <c r="B31" s="142">
        <f t="shared" si="4"/>
        <v>25</v>
      </c>
      <c r="C31" s="339" t="s">
        <v>36</v>
      </c>
      <c r="D31" s="340"/>
      <c r="E31" s="341"/>
      <c r="F31" s="342"/>
      <c r="G31" s="140"/>
      <c r="H31" s="70">
        <f t="shared" si="7"/>
        <v>0</v>
      </c>
      <c r="I31" s="211"/>
      <c r="J31" s="63"/>
    </row>
    <row r="32" spans="1:10">
      <c r="A32" s="273" t="s">
        <v>528</v>
      </c>
      <c r="B32" s="142">
        <f t="shared" si="4"/>
        <v>26</v>
      </c>
      <c r="C32" s="339" t="s">
        <v>36</v>
      </c>
      <c r="D32" s="340"/>
      <c r="E32" s="341"/>
      <c r="F32" s="342"/>
      <c r="G32" s="140"/>
      <c r="H32" s="70">
        <f t="shared" si="7"/>
        <v>0</v>
      </c>
      <c r="I32" s="211"/>
      <c r="J32" s="63"/>
    </row>
    <row r="33" spans="1:10">
      <c r="A33" s="143" t="s">
        <v>37</v>
      </c>
      <c r="B33" s="142">
        <f t="shared" si="4"/>
        <v>27</v>
      </c>
      <c r="C33" s="216" t="s">
        <v>36</v>
      </c>
      <c r="D33" s="340"/>
      <c r="E33" s="341"/>
      <c r="F33" s="342"/>
      <c r="G33" s="140"/>
      <c r="H33" s="70">
        <f t="shared" si="7"/>
        <v>0</v>
      </c>
      <c r="I33" s="211"/>
      <c r="J33" s="63"/>
    </row>
    <row r="34" spans="1:10">
      <c r="A34" s="143" t="s">
        <v>38</v>
      </c>
      <c r="B34" s="142">
        <f t="shared" si="4"/>
        <v>28</v>
      </c>
      <c r="C34" s="216" t="s">
        <v>36</v>
      </c>
      <c r="D34" s="141"/>
      <c r="E34" s="138"/>
      <c r="F34" s="139"/>
      <c r="G34" s="140"/>
      <c r="H34" s="70">
        <f t="shared" si="7"/>
        <v>0</v>
      </c>
      <c r="I34" s="211"/>
      <c r="J34" s="63"/>
    </row>
    <row r="35" spans="1:10">
      <c r="A35" s="143" t="s">
        <v>39</v>
      </c>
      <c r="B35" s="142">
        <f t="shared" si="4"/>
        <v>29</v>
      </c>
      <c r="C35" s="216" t="s">
        <v>36</v>
      </c>
      <c r="D35" s="141"/>
      <c r="E35" s="138"/>
      <c r="F35" s="139"/>
      <c r="G35" s="140"/>
      <c r="H35" s="70">
        <f t="shared" si="7"/>
        <v>0</v>
      </c>
      <c r="I35" s="211"/>
      <c r="J35" s="63"/>
    </row>
    <row r="36" spans="1:10">
      <c r="A36" s="143" t="s">
        <v>529</v>
      </c>
      <c r="B36" s="142"/>
      <c r="C36" s="216"/>
      <c r="D36" s="141"/>
      <c r="E36" s="138"/>
      <c r="F36" s="139"/>
      <c r="G36" s="140"/>
      <c r="H36" s="70"/>
      <c r="I36" s="211"/>
      <c r="J36" s="63"/>
    </row>
    <row r="37" spans="1:10">
      <c r="A37" s="173" t="s">
        <v>523</v>
      </c>
      <c r="B37" s="174">
        <f>B35+1</f>
        <v>30</v>
      </c>
      <c r="C37" s="215"/>
      <c r="D37" s="70">
        <f>SUM(D38:D40)</f>
        <v>0</v>
      </c>
      <c r="E37" s="108">
        <f>SUM(E38:E39)</f>
        <v>0</v>
      </c>
      <c r="F37" s="109">
        <f t="shared" ref="F37" si="8">SUM(F38:F39)</f>
        <v>0</v>
      </c>
      <c r="G37" s="110">
        <f t="shared" ref="G37" si="9">SUM(G38:G39)</f>
        <v>0</v>
      </c>
      <c r="H37" s="70">
        <f>SUM(E37:G37)</f>
        <v>0</v>
      </c>
      <c r="I37" s="211"/>
      <c r="J37" s="63"/>
    </row>
    <row r="38" spans="1:10">
      <c r="A38" s="143" t="s">
        <v>41</v>
      </c>
      <c r="B38" s="142">
        <f t="shared" si="4"/>
        <v>31</v>
      </c>
      <c r="C38" s="240" t="s">
        <v>42</v>
      </c>
      <c r="D38" s="241"/>
      <c r="E38" s="138"/>
      <c r="F38" s="139"/>
      <c r="G38" s="140"/>
      <c r="H38" s="70">
        <f t="shared" ref="H38:H41" si="10">SUM(E38:G38)</f>
        <v>0</v>
      </c>
      <c r="I38" s="211"/>
      <c r="J38" s="63"/>
    </row>
    <row r="39" spans="1:10">
      <c r="A39" s="250" t="s">
        <v>499</v>
      </c>
      <c r="B39" s="153">
        <f t="shared" si="4"/>
        <v>32</v>
      </c>
      <c r="C39" s="251" t="s">
        <v>488</v>
      </c>
      <c r="D39" s="252"/>
      <c r="E39" s="155"/>
      <c r="F39" s="253"/>
      <c r="G39" s="156"/>
      <c r="H39" s="295">
        <f t="shared" si="10"/>
        <v>0</v>
      </c>
      <c r="I39" s="211"/>
      <c r="J39" s="63"/>
    </row>
    <row r="40" spans="1:10">
      <c r="A40" s="192" t="s">
        <v>507</v>
      </c>
      <c r="B40" s="153">
        <f t="shared" si="4"/>
        <v>33</v>
      </c>
      <c r="C40" s="251" t="s">
        <v>508</v>
      </c>
      <c r="D40" s="252"/>
      <c r="E40" s="155"/>
      <c r="F40" s="253"/>
      <c r="G40" s="156"/>
      <c r="H40" s="295">
        <f t="shared" si="10"/>
        <v>0</v>
      </c>
      <c r="I40" s="211"/>
      <c r="J40" s="63"/>
    </row>
    <row r="41" spans="1:10">
      <c r="A41" s="173" t="s">
        <v>524</v>
      </c>
      <c r="B41" s="174">
        <f t="shared" si="4"/>
        <v>34</v>
      </c>
      <c r="C41" s="317"/>
      <c r="D41" s="327"/>
      <c r="E41" s="293"/>
      <c r="F41" s="294"/>
      <c r="G41" s="294"/>
      <c r="H41" s="295">
        <f t="shared" si="10"/>
        <v>0</v>
      </c>
      <c r="I41" s="211"/>
      <c r="J41" s="63"/>
    </row>
    <row r="42" spans="1:10">
      <c r="A42" s="173" t="s">
        <v>519</v>
      </c>
      <c r="B42" s="174">
        <f t="shared" si="4"/>
        <v>35</v>
      </c>
      <c r="C42" s="317"/>
      <c r="D42" s="327"/>
      <c r="E42" s="293">
        <f>SUM(E43:E45)</f>
        <v>0</v>
      </c>
      <c r="F42" s="338">
        <f t="shared" ref="F42:H42" si="11">SUM(F43:F45)</f>
        <v>0</v>
      </c>
      <c r="G42" s="294">
        <f t="shared" si="11"/>
        <v>0</v>
      </c>
      <c r="H42" s="295">
        <f t="shared" si="11"/>
        <v>0</v>
      </c>
      <c r="I42" s="211"/>
      <c r="J42" s="63"/>
    </row>
    <row r="43" spans="1:10">
      <c r="A43" s="192" t="s">
        <v>509</v>
      </c>
      <c r="B43" s="291">
        <f t="shared" si="4"/>
        <v>36</v>
      </c>
      <c r="C43" s="317"/>
      <c r="D43" s="327"/>
      <c r="E43" s="322"/>
      <c r="F43" s="253"/>
      <c r="G43" s="156"/>
      <c r="H43" s="295">
        <f>SUM(E43:G43)</f>
        <v>0</v>
      </c>
      <c r="I43" s="211"/>
      <c r="J43" s="63"/>
    </row>
    <row r="44" spans="1:10">
      <c r="A44" s="289" t="s">
        <v>510</v>
      </c>
      <c r="B44" s="291">
        <f t="shared" si="4"/>
        <v>37</v>
      </c>
      <c r="C44" s="334"/>
      <c r="D44" s="335"/>
      <c r="E44" s="155"/>
      <c r="F44" s="320"/>
      <c r="G44" s="156"/>
      <c r="H44" s="295">
        <f t="shared" ref="H44:H49" si="12">SUM(E44:G44)</f>
        <v>0</v>
      </c>
      <c r="I44" s="211"/>
      <c r="J44" s="63"/>
    </row>
    <row r="45" spans="1:10" ht="15.75" thickBot="1">
      <c r="A45" s="290" t="s">
        <v>520</v>
      </c>
      <c r="B45" s="292">
        <f t="shared" si="4"/>
        <v>38</v>
      </c>
      <c r="C45" s="336"/>
      <c r="D45" s="337"/>
      <c r="E45" s="247"/>
      <c r="F45" s="248"/>
      <c r="G45" s="321"/>
      <c r="H45" s="343">
        <f t="shared" si="12"/>
        <v>0</v>
      </c>
      <c r="I45" s="211"/>
      <c r="J45" s="63"/>
    </row>
    <row r="46" spans="1:10">
      <c r="A46" s="145" t="s">
        <v>43</v>
      </c>
      <c r="B46" s="291">
        <f t="shared" si="4"/>
        <v>39</v>
      </c>
      <c r="C46" s="323"/>
      <c r="D46" s="324"/>
      <c r="E46" s="146"/>
      <c r="F46" s="147"/>
      <c r="G46" s="148"/>
      <c r="H46" s="344">
        <f t="shared" si="12"/>
        <v>0</v>
      </c>
      <c r="I46" s="212"/>
      <c r="J46" s="63"/>
    </row>
    <row r="47" spans="1:10">
      <c r="A47" s="145" t="s">
        <v>44</v>
      </c>
      <c r="B47" s="291">
        <f t="shared" si="4"/>
        <v>40</v>
      </c>
      <c r="C47" s="325"/>
      <c r="D47" s="326"/>
      <c r="E47" s="149"/>
      <c r="F47" s="150"/>
      <c r="G47" s="151"/>
      <c r="H47" s="345">
        <f t="shared" si="12"/>
        <v>0</v>
      </c>
      <c r="I47" s="212"/>
      <c r="J47" s="63"/>
    </row>
    <row r="48" spans="1:10">
      <c r="A48" s="152" t="s">
        <v>45</v>
      </c>
      <c r="B48" s="291">
        <f t="shared" si="4"/>
        <v>41</v>
      </c>
      <c r="C48" s="325"/>
      <c r="D48" s="326"/>
      <c r="E48" s="149"/>
      <c r="F48" s="150"/>
      <c r="G48" s="151"/>
      <c r="H48" s="345">
        <f t="shared" si="12"/>
        <v>0</v>
      </c>
      <c r="I48" s="212"/>
      <c r="J48" s="63"/>
    </row>
    <row r="49" spans="1:10">
      <c r="A49" s="154" t="s">
        <v>46</v>
      </c>
      <c r="B49" s="291">
        <f t="shared" si="4"/>
        <v>42</v>
      </c>
      <c r="C49" s="325"/>
      <c r="D49" s="326"/>
      <c r="E49" s="149"/>
      <c r="F49" s="150"/>
      <c r="G49" s="151"/>
      <c r="H49" s="345">
        <f t="shared" si="12"/>
        <v>0</v>
      </c>
      <c r="I49" s="212"/>
      <c r="J49" s="63"/>
    </row>
    <row r="50" spans="1:10">
      <c r="A50" s="154" t="s">
        <v>47</v>
      </c>
      <c r="B50" s="291">
        <f t="shared" si="4"/>
        <v>43</v>
      </c>
      <c r="C50" s="317"/>
      <c r="D50" s="327"/>
      <c r="E50" s="155">
        <f t="shared" ref="E50" si="13">E55-E56</f>
        <v>0</v>
      </c>
      <c r="F50" s="156">
        <f t="shared" ref="F50" si="14">F55-F56</f>
        <v>0</v>
      </c>
      <c r="G50" s="156">
        <f t="shared" ref="G50" si="15">G55-G56</f>
        <v>0</v>
      </c>
      <c r="H50" s="295">
        <f>SUM(E50:G50)</f>
        <v>0</v>
      </c>
      <c r="I50" s="211"/>
      <c r="J50" s="63"/>
    </row>
    <row r="51" spans="1:10">
      <c r="A51" s="175" t="s">
        <v>48</v>
      </c>
      <c r="B51" s="174">
        <f t="shared" si="4"/>
        <v>44</v>
      </c>
      <c r="C51" s="328"/>
      <c r="D51" s="329"/>
      <c r="E51" s="176">
        <f>E7+E46-E47-E48-E49+E50</f>
        <v>0</v>
      </c>
      <c r="F51" s="177">
        <f>F7+F46-F47-F48-F49+F50</f>
        <v>0</v>
      </c>
      <c r="G51" s="177">
        <f>G7+G46-G47-G48-G49+G50</f>
        <v>0</v>
      </c>
      <c r="H51" s="178">
        <f>SUM(E51:G51)</f>
        <v>0</v>
      </c>
      <c r="I51" s="219"/>
      <c r="J51" s="63"/>
    </row>
    <row r="52" spans="1:10">
      <c r="A52" s="179" t="s">
        <v>49</v>
      </c>
      <c r="B52" s="174">
        <f t="shared" si="4"/>
        <v>45</v>
      </c>
      <c r="C52" s="328"/>
      <c r="D52" s="329"/>
      <c r="E52" s="176">
        <f>E51-E53</f>
        <v>0</v>
      </c>
      <c r="F52" s="177">
        <f t="shared" ref="F52" si="16">F51-F53</f>
        <v>0</v>
      </c>
      <c r="G52" s="177">
        <f t="shared" ref="G52" si="17">G51-G53</f>
        <v>0</v>
      </c>
      <c r="H52" s="178">
        <f>SUM(E52:G52)</f>
        <v>0</v>
      </c>
      <c r="I52" s="219"/>
      <c r="J52" s="63"/>
    </row>
    <row r="53" spans="1:10" ht="15.75" thickBot="1">
      <c r="A53" s="180" t="s">
        <v>50</v>
      </c>
      <c r="B53" s="174">
        <f t="shared" si="4"/>
        <v>46</v>
      </c>
      <c r="C53" s="330"/>
      <c r="D53" s="331"/>
      <c r="E53" s="181">
        <f>Transformation!C6+Transformation!C30+Consumption!E7</f>
        <v>0</v>
      </c>
      <c r="F53" s="182">
        <f>Transformation!D6+Transformation!D30+Consumption!H7</f>
        <v>0</v>
      </c>
      <c r="G53" s="182">
        <f>Transformation!E6+Transformation!E30+Consumption!K7</f>
        <v>0</v>
      </c>
      <c r="H53" s="183">
        <f>SUM(E53:G53)</f>
        <v>0</v>
      </c>
      <c r="I53" s="219"/>
      <c r="J53" s="63"/>
    </row>
    <row r="54" spans="1:10" s="9" customFormat="1" ht="16.5" thickTop="1" thickBot="1">
      <c r="A54" s="65" t="s">
        <v>51</v>
      </c>
      <c r="B54" s="112"/>
      <c r="C54" s="71"/>
      <c r="D54" s="71"/>
      <c r="E54" s="71"/>
      <c r="F54" s="71"/>
      <c r="G54" s="71"/>
      <c r="H54" s="71"/>
      <c r="I54" s="213"/>
      <c r="J54" s="63"/>
    </row>
    <row r="55" spans="1:10" s="9" customFormat="1" ht="15.75" thickTop="1">
      <c r="A55" s="160" t="s">
        <v>52</v>
      </c>
      <c r="B55" s="161">
        <f>B53+1</f>
        <v>47</v>
      </c>
      <c r="C55" s="332"/>
      <c r="D55" s="332"/>
      <c r="E55" s="162"/>
      <c r="F55" s="163"/>
      <c r="G55" s="164"/>
      <c r="H55" s="346">
        <f t="shared" ref="H55:H56" si="18">SUM(E55:G55)</f>
        <v>0</v>
      </c>
      <c r="I55" s="214"/>
      <c r="J55" s="63"/>
    </row>
    <row r="56" spans="1:10" s="9" customFormat="1" ht="15.75" thickBot="1">
      <c r="A56" s="159" t="s">
        <v>53</v>
      </c>
      <c r="B56" s="165">
        <f>B55+1</f>
        <v>48</v>
      </c>
      <c r="C56" s="333"/>
      <c r="D56" s="333"/>
      <c r="E56" s="166"/>
      <c r="F56" s="167"/>
      <c r="G56" s="168"/>
      <c r="H56" s="347">
        <f t="shared" si="18"/>
        <v>0</v>
      </c>
      <c r="I56" s="214"/>
      <c r="J56" s="63"/>
    </row>
    <row r="57" spans="1:10" ht="15.75" thickTop="1">
      <c r="A57" s="63"/>
      <c r="B57" s="63"/>
      <c r="C57" s="169"/>
      <c r="D57" s="169"/>
      <c r="E57" s="169"/>
      <c r="F57" s="169"/>
      <c r="G57" s="169"/>
      <c r="H57" s="169"/>
      <c r="I57" s="169"/>
      <c r="J57" s="63"/>
    </row>
    <row r="58" spans="1:10" s="10" customFormat="1">
      <c r="A58" s="63"/>
      <c r="B58" s="63"/>
      <c r="C58" s="170"/>
      <c r="D58" s="170"/>
      <c r="E58" s="170"/>
      <c r="F58" s="170"/>
      <c r="G58" s="170"/>
      <c r="H58" s="170"/>
      <c r="I58" s="170"/>
      <c r="J58" s="63"/>
    </row>
    <row r="59" spans="1:10" s="11" customFormat="1" ht="12">
      <c r="A59" s="158"/>
      <c r="B59" s="158"/>
      <c r="C59" s="158"/>
      <c r="D59" s="158"/>
      <c r="E59" s="158"/>
      <c r="F59" s="158"/>
      <c r="G59" s="158"/>
      <c r="H59" s="158"/>
      <c r="I59" s="158"/>
      <c r="J59" s="158"/>
    </row>
    <row r="60" spans="1:10" s="11" customFormat="1" ht="12">
      <c r="I60" s="158"/>
    </row>
    <row r="61" spans="1:10" s="11" customFormat="1" ht="12">
      <c r="I61" s="158"/>
    </row>
    <row r="62" spans="1:10" s="11" customFormat="1" ht="12">
      <c r="I62" s="158"/>
    </row>
    <row r="63" spans="1:10" s="11" customFormat="1" ht="12">
      <c r="I63" s="158"/>
    </row>
    <row r="64" spans="1:10" s="11" customFormat="1" ht="12">
      <c r="I64" s="158"/>
    </row>
    <row r="65" spans="9:9" s="11" customFormat="1" ht="12">
      <c r="I65" s="158"/>
    </row>
    <row r="66" spans="9:9" s="11" customFormat="1" ht="12">
      <c r="I66" s="158"/>
    </row>
    <row r="67" spans="9:9" s="11" customFormat="1" ht="12">
      <c r="I67" s="158"/>
    </row>
    <row r="68" spans="9:9" s="11" customFormat="1" ht="12">
      <c r="I68" s="158"/>
    </row>
    <row r="69" spans="9:9" s="11" customFormat="1" ht="12">
      <c r="I69" s="158"/>
    </row>
    <row r="70" spans="9:9" s="11" customFormat="1" ht="12">
      <c r="I70" s="158"/>
    </row>
    <row r="71" spans="9:9" s="11" customFormat="1" ht="12">
      <c r="I71" s="158"/>
    </row>
    <row r="72" spans="9:9" s="11" customFormat="1" ht="12">
      <c r="I72" s="158"/>
    </row>
    <row r="73" spans="9:9" s="11" customFormat="1" ht="12">
      <c r="I73" s="158"/>
    </row>
    <row r="74" spans="9:9" s="11" customFormat="1" ht="12">
      <c r="I74" s="158"/>
    </row>
    <row r="75" spans="9:9" s="11" customFormat="1" ht="12">
      <c r="I75" s="158"/>
    </row>
    <row r="76" spans="9:9" s="11" customFormat="1" ht="12">
      <c r="I76" s="158"/>
    </row>
    <row r="77" spans="9:9" s="11" customFormat="1" ht="12">
      <c r="I77" s="158"/>
    </row>
    <row r="78" spans="9:9" s="11" customFormat="1" ht="12">
      <c r="I78" s="158"/>
    </row>
    <row r="79" spans="9:9" s="11" customFormat="1" ht="12">
      <c r="I79" s="158"/>
    </row>
    <row r="80" spans="9:9" s="11" customFormat="1" ht="12">
      <c r="I80" s="158"/>
    </row>
    <row r="81" spans="9:9" s="11" customFormat="1" ht="12">
      <c r="I81" s="158"/>
    </row>
    <row r="82" spans="9:9" s="11" customFormat="1" ht="12">
      <c r="I82" s="158"/>
    </row>
    <row r="83" spans="9:9" s="11" customFormat="1" ht="12">
      <c r="I83" s="158"/>
    </row>
    <row r="84" spans="9:9" s="11" customFormat="1" ht="12">
      <c r="I84" s="158"/>
    </row>
    <row r="85" spans="9:9" s="11" customFormat="1" ht="12">
      <c r="I85" s="158"/>
    </row>
    <row r="86" spans="9:9" s="11" customFormat="1" ht="12">
      <c r="I86" s="158"/>
    </row>
    <row r="87" spans="9:9" s="11" customFormat="1" ht="12">
      <c r="I87" s="158"/>
    </row>
    <row r="88" spans="9:9" s="11" customFormat="1" ht="12">
      <c r="I88" s="158"/>
    </row>
    <row r="89" spans="9:9" s="11" customFormat="1" ht="12">
      <c r="I89" s="158"/>
    </row>
    <row r="90" spans="9:9" s="11" customFormat="1" ht="12">
      <c r="I90" s="158"/>
    </row>
    <row r="91" spans="9:9" s="11" customFormat="1" ht="12">
      <c r="I91" s="158"/>
    </row>
    <row r="92" spans="9:9" s="11" customFormat="1" ht="12">
      <c r="I92" s="158"/>
    </row>
    <row r="93" spans="9:9" s="11" customFormat="1" ht="12">
      <c r="I93" s="158"/>
    </row>
    <row r="94" spans="9:9" s="11" customFormat="1" ht="12">
      <c r="I94" s="158"/>
    </row>
    <row r="95" spans="9:9" s="11" customFormat="1" ht="12">
      <c r="I95" s="158"/>
    </row>
    <row r="96" spans="9:9" s="11" customFormat="1" ht="12">
      <c r="I96" s="158"/>
    </row>
    <row r="97" spans="9:9" s="11" customFormat="1" ht="12">
      <c r="I97" s="158"/>
    </row>
    <row r="98" spans="9:9" s="11" customFormat="1" ht="12">
      <c r="I98" s="158"/>
    </row>
    <row r="99" spans="9:9" s="11" customFormat="1" ht="12">
      <c r="I99" s="158"/>
    </row>
    <row r="100" spans="9:9" s="11" customFormat="1" ht="12">
      <c r="I100" s="158"/>
    </row>
    <row r="101" spans="9:9" s="11" customFormat="1" ht="12">
      <c r="I101" s="158"/>
    </row>
    <row r="102" spans="9:9" s="11" customFormat="1" ht="12">
      <c r="I102" s="158"/>
    </row>
    <row r="103" spans="9:9" s="11" customFormat="1" ht="12">
      <c r="I103" s="158"/>
    </row>
    <row r="104" spans="9:9" s="11" customFormat="1" ht="12">
      <c r="I104" s="158"/>
    </row>
    <row r="105" spans="9:9" s="11" customFormat="1" ht="12">
      <c r="I105" s="158"/>
    </row>
    <row r="106" spans="9:9" s="11" customFormat="1" ht="12">
      <c r="I106" s="158"/>
    </row>
    <row r="107" spans="9:9" s="11" customFormat="1" ht="12">
      <c r="I107" s="158"/>
    </row>
    <row r="108" spans="9:9" s="11" customFormat="1" ht="12">
      <c r="I108" s="158"/>
    </row>
    <row r="109" spans="9:9" s="11" customFormat="1" ht="12">
      <c r="I109" s="158"/>
    </row>
    <row r="110" spans="9:9" s="11" customFormat="1" ht="12">
      <c r="I110" s="158"/>
    </row>
    <row r="111" spans="9:9" s="11" customFormat="1" ht="12">
      <c r="I111" s="158"/>
    </row>
    <row r="112" spans="9:9" s="11" customFormat="1" ht="12">
      <c r="I112" s="158"/>
    </row>
    <row r="113" spans="9:9" s="11" customFormat="1" ht="12">
      <c r="I113" s="158"/>
    </row>
    <row r="114" spans="9:9" s="11" customFormat="1" ht="12">
      <c r="I114" s="158"/>
    </row>
    <row r="115" spans="9:9" s="11" customFormat="1" ht="12">
      <c r="I115" s="158"/>
    </row>
    <row r="116" spans="9:9" s="11" customFormat="1" ht="12">
      <c r="I116" s="158"/>
    </row>
    <row r="117" spans="9:9" s="11" customFormat="1" ht="12">
      <c r="I117" s="158"/>
    </row>
    <row r="118" spans="9:9" s="11" customFormat="1" ht="12">
      <c r="I118" s="158"/>
    </row>
    <row r="119" spans="9:9" s="11" customFormat="1" ht="12">
      <c r="I119" s="158"/>
    </row>
    <row r="120" spans="9:9" s="11" customFormat="1" ht="12">
      <c r="I120" s="158"/>
    </row>
    <row r="121" spans="9:9" s="11" customFormat="1" ht="12">
      <c r="I121" s="158"/>
    </row>
    <row r="122" spans="9:9" s="11" customFormat="1" ht="12">
      <c r="I122" s="158"/>
    </row>
    <row r="123" spans="9:9" s="11" customFormat="1" ht="12">
      <c r="I123" s="158"/>
    </row>
    <row r="124" spans="9:9" s="11" customFormat="1" ht="12">
      <c r="I124" s="158"/>
    </row>
    <row r="125" spans="9:9" s="11" customFormat="1" ht="12">
      <c r="I125" s="158"/>
    </row>
    <row r="126" spans="9:9" s="11" customFormat="1" ht="12">
      <c r="I126" s="158"/>
    </row>
    <row r="127" spans="9:9" s="11" customFormat="1" ht="12">
      <c r="I127" s="158"/>
    </row>
    <row r="128" spans="9:9" s="11" customFormat="1" ht="12">
      <c r="I128" s="158"/>
    </row>
    <row r="129" spans="9:9" s="11" customFormat="1" ht="12">
      <c r="I129" s="158"/>
    </row>
    <row r="130" spans="9:9" s="11" customFormat="1" ht="12">
      <c r="I130" s="158"/>
    </row>
    <row r="131" spans="9:9" s="11" customFormat="1" ht="12">
      <c r="I131" s="158"/>
    </row>
    <row r="132" spans="9:9" s="11" customFormat="1" ht="12">
      <c r="I132" s="158"/>
    </row>
    <row r="133" spans="9:9" s="11" customFormat="1" ht="12">
      <c r="I133" s="158"/>
    </row>
    <row r="134" spans="9:9" s="11" customFormat="1" ht="12">
      <c r="I134" s="158"/>
    </row>
    <row r="135" spans="9:9" s="11" customFormat="1" ht="12">
      <c r="I135" s="158"/>
    </row>
    <row r="136" spans="9:9" s="11" customFormat="1" ht="12">
      <c r="I136" s="158"/>
    </row>
    <row r="137" spans="9:9" s="11" customFormat="1" ht="12">
      <c r="I137" s="158"/>
    </row>
    <row r="138" spans="9:9" s="11" customFormat="1" ht="12">
      <c r="I138" s="158"/>
    </row>
    <row r="139" spans="9:9" s="11" customFormat="1" ht="12">
      <c r="I139" s="158"/>
    </row>
    <row r="140" spans="9:9" s="11" customFormat="1" ht="12">
      <c r="I140" s="158"/>
    </row>
    <row r="141" spans="9:9" s="11" customFormat="1" ht="12">
      <c r="I141" s="158"/>
    </row>
    <row r="142" spans="9:9" s="11" customFormat="1" ht="12">
      <c r="I142" s="158"/>
    </row>
    <row r="143" spans="9:9" s="11" customFormat="1" ht="12">
      <c r="I143" s="158"/>
    </row>
    <row r="144" spans="9:9" s="11" customFormat="1" ht="12">
      <c r="I144" s="158"/>
    </row>
    <row r="145" spans="9:9" s="11" customFormat="1" ht="12">
      <c r="I145" s="158"/>
    </row>
    <row r="146" spans="9:9" s="11" customFormat="1" ht="12">
      <c r="I146" s="158"/>
    </row>
    <row r="147" spans="9:9" s="11" customFormat="1" ht="12">
      <c r="I147" s="158"/>
    </row>
    <row r="148" spans="9:9" s="11" customFormat="1" ht="12">
      <c r="I148" s="158"/>
    </row>
    <row r="149" spans="9:9" s="11" customFormat="1" ht="12">
      <c r="I149" s="158"/>
    </row>
    <row r="150" spans="9:9" s="11" customFormat="1" ht="12">
      <c r="I150" s="158"/>
    </row>
    <row r="151" spans="9:9" s="11" customFormat="1" ht="12">
      <c r="I151" s="158"/>
    </row>
    <row r="152" spans="9:9" s="11" customFormat="1" ht="12">
      <c r="I152" s="158"/>
    </row>
    <row r="153" spans="9:9" s="11" customFormat="1" ht="12">
      <c r="I153" s="158"/>
    </row>
    <row r="154" spans="9:9" s="11" customFormat="1" ht="12">
      <c r="I154" s="158"/>
    </row>
    <row r="155" spans="9:9" s="11" customFormat="1" ht="12">
      <c r="I155" s="158"/>
    </row>
    <row r="156" spans="9:9" s="11" customFormat="1" ht="12">
      <c r="I156" s="158"/>
    </row>
    <row r="157" spans="9:9" s="11" customFormat="1" ht="12">
      <c r="I157" s="158"/>
    </row>
    <row r="158" spans="9:9" s="11" customFormat="1" ht="12">
      <c r="I158" s="158"/>
    </row>
    <row r="159" spans="9:9" s="11" customFormat="1" ht="12">
      <c r="I159" s="158"/>
    </row>
    <row r="160" spans="9:9" s="11" customFormat="1" ht="12">
      <c r="I160" s="158"/>
    </row>
    <row r="161" spans="9:9" s="11" customFormat="1" ht="12">
      <c r="I161" s="158"/>
    </row>
    <row r="162" spans="9:9" s="11" customFormat="1" ht="12">
      <c r="I162" s="158"/>
    </row>
    <row r="163" spans="9:9" s="11" customFormat="1" ht="12">
      <c r="I163" s="158"/>
    </row>
    <row r="164" spans="9:9" s="11" customFormat="1" ht="12">
      <c r="I164" s="158"/>
    </row>
    <row r="165" spans="9:9" s="11" customFormat="1" ht="12">
      <c r="I165" s="158"/>
    </row>
    <row r="166" spans="9:9" s="11" customFormat="1" ht="12">
      <c r="I166" s="158"/>
    </row>
    <row r="167" spans="9:9" s="11" customFormat="1" ht="12">
      <c r="I167" s="158"/>
    </row>
    <row r="168" spans="9:9" s="11" customFormat="1" ht="12">
      <c r="I168" s="158"/>
    </row>
    <row r="169" spans="9:9" s="11" customFormat="1" ht="12">
      <c r="I169" s="158"/>
    </row>
    <row r="170" spans="9:9" s="11" customFormat="1" ht="12">
      <c r="I170" s="158"/>
    </row>
    <row r="171" spans="9:9" s="11" customFormat="1" ht="12">
      <c r="I171" s="158"/>
    </row>
  </sheetData>
  <mergeCells count="2">
    <mergeCell ref="E4:H4"/>
    <mergeCell ref="C4:D4"/>
  </mergeCells>
  <phoneticPr fontId="2"/>
  <pageMargins left="0.75" right="0.75" top="1.19" bottom="1" header="0.51200000000000001" footer="0.51200000000000001"/>
  <pageSetup paperSize="9" orientation="portrait" r:id="rId1"/>
  <headerFooter alignWithMargins="0"/>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259"/>
  <sheetViews>
    <sheetView showGridLines="0" zoomScale="80" zoomScaleNormal="80" workbookViewId="0">
      <selection sqref="A1:D2"/>
    </sheetView>
  </sheetViews>
  <sheetFormatPr defaultRowHeight="15" outlineLevelRow="1"/>
  <cols>
    <col min="1" max="1" width="8.75" style="3"/>
    <col min="2" max="2" width="25.75" style="3" customWidth="1"/>
    <col min="3" max="3" width="6.25" style="3" customWidth="1"/>
    <col min="4" max="7" width="12.625" style="3" customWidth="1"/>
    <col min="8" max="252" width="8.75" style="3"/>
    <col min="253" max="253" width="2.875" style="3" customWidth="1"/>
    <col min="254" max="254" width="8.75" style="3"/>
    <col min="255" max="255" width="25.75" style="3" customWidth="1"/>
    <col min="256" max="256" width="6.25" style="3" customWidth="1"/>
    <col min="257" max="257" width="15.625" style="3" bestFit="1" customWidth="1"/>
    <col min="258" max="258" width="14.375" style="3" customWidth="1"/>
    <col min="259" max="259" width="3.375" style="3" customWidth="1"/>
    <col min="260" max="508" width="8.75" style="3"/>
    <col min="509" max="509" width="2.875" style="3" customWidth="1"/>
    <col min="510" max="510" width="8.75" style="3"/>
    <col min="511" max="511" width="25.75" style="3" customWidth="1"/>
    <col min="512" max="512" width="6.25" style="3" customWidth="1"/>
    <col min="513" max="513" width="15.625" style="3" bestFit="1" customWidth="1"/>
    <col min="514" max="514" width="14.375" style="3" customWidth="1"/>
    <col min="515" max="515" width="3.375" style="3" customWidth="1"/>
    <col min="516" max="764" width="8.75" style="3"/>
    <col min="765" max="765" width="2.875" style="3" customWidth="1"/>
    <col min="766" max="766" width="8.75" style="3"/>
    <col min="767" max="767" width="25.75" style="3" customWidth="1"/>
    <col min="768" max="768" width="6.25" style="3" customWidth="1"/>
    <col min="769" max="769" width="15.625" style="3" bestFit="1" customWidth="1"/>
    <col min="770" max="770" width="14.375" style="3" customWidth="1"/>
    <col min="771" max="771" width="3.375" style="3" customWidth="1"/>
    <col min="772" max="1020" width="8.75" style="3"/>
    <col min="1021" max="1021" width="2.875" style="3" customWidth="1"/>
    <col min="1022" max="1022" width="8.75" style="3"/>
    <col min="1023" max="1023" width="25.75" style="3" customWidth="1"/>
    <col min="1024" max="1024" width="6.25" style="3" customWidth="1"/>
    <col min="1025" max="1025" width="15.625" style="3" bestFit="1" customWidth="1"/>
    <col min="1026" max="1026" width="14.375" style="3" customWidth="1"/>
    <col min="1027" max="1027" width="3.375" style="3" customWidth="1"/>
    <col min="1028" max="1276" width="8.75" style="3"/>
    <col min="1277" max="1277" width="2.875" style="3" customWidth="1"/>
    <col min="1278" max="1278" width="8.75" style="3"/>
    <col min="1279" max="1279" width="25.75" style="3" customWidth="1"/>
    <col min="1280" max="1280" width="6.25" style="3" customWidth="1"/>
    <col min="1281" max="1281" width="15.625" style="3" bestFit="1" customWidth="1"/>
    <col min="1282" max="1282" width="14.375" style="3" customWidth="1"/>
    <col min="1283" max="1283" width="3.375" style="3" customWidth="1"/>
    <col min="1284" max="1532" width="8.75" style="3"/>
    <col min="1533" max="1533" width="2.875" style="3" customWidth="1"/>
    <col min="1534" max="1534" width="8.75" style="3"/>
    <col min="1535" max="1535" width="25.75" style="3" customWidth="1"/>
    <col min="1536" max="1536" width="6.25" style="3" customWidth="1"/>
    <col min="1537" max="1537" width="15.625" style="3" bestFit="1" customWidth="1"/>
    <col min="1538" max="1538" width="14.375" style="3" customWidth="1"/>
    <col min="1539" max="1539" width="3.375" style="3" customWidth="1"/>
    <col min="1540" max="1788" width="8.75" style="3"/>
    <col min="1789" max="1789" width="2.875" style="3" customWidth="1"/>
    <col min="1790" max="1790" width="8.75" style="3"/>
    <col min="1791" max="1791" width="25.75" style="3" customWidth="1"/>
    <col min="1792" max="1792" width="6.25" style="3" customWidth="1"/>
    <col min="1793" max="1793" width="15.625" style="3" bestFit="1" customWidth="1"/>
    <col min="1794" max="1794" width="14.375" style="3" customWidth="1"/>
    <col min="1795" max="1795" width="3.375" style="3" customWidth="1"/>
    <col min="1796" max="2044" width="8.75" style="3"/>
    <col min="2045" max="2045" width="2.875" style="3" customWidth="1"/>
    <col min="2046" max="2046" width="8.75" style="3"/>
    <col min="2047" max="2047" width="25.75" style="3" customWidth="1"/>
    <col min="2048" max="2048" width="6.25" style="3" customWidth="1"/>
    <col min="2049" max="2049" width="15.625" style="3" bestFit="1" customWidth="1"/>
    <col min="2050" max="2050" width="14.375" style="3" customWidth="1"/>
    <col min="2051" max="2051" width="3.375" style="3" customWidth="1"/>
    <col min="2052" max="2300" width="8.75" style="3"/>
    <col min="2301" max="2301" width="2.875" style="3" customWidth="1"/>
    <col min="2302" max="2302" width="8.75" style="3"/>
    <col min="2303" max="2303" width="25.75" style="3" customWidth="1"/>
    <col min="2304" max="2304" width="6.25" style="3" customWidth="1"/>
    <col min="2305" max="2305" width="15.625" style="3" bestFit="1" customWidth="1"/>
    <col min="2306" max="2306" width="14.375" style="3" customWidth="1"/>
    <col min="2307" max="2307" width="3.375" style="3" customWidth="1"/>
    <col min="2308" max="2556" width="8.75" style="3"/>
    <col min="2557" max="2557" width="2.875" style="3" customWidth="1"/>
    <col min="2558" max="2558" width="8.75" style="3"/>
    <col min="2559" max="2559" width="25.75" style="3" customWidth="1"/>
    <col min="2560" max="2560" width="6.25" style="3" customWidth="1"/>
    <col min="2561" max="2561" width="15.625" style="3" bestFit="1" customWidth="1"/>
    <col min="2562" max="2562" width="14.375" style="3" customWidth="1"/>
    <col min="2563" max="2563" width="3.375" style="3" customWidth="1"/>
    <col min="2564" max="2812" width="8.75" style="3"/>
    <col min="2813" max="2813" width="2.875" style="3" customWidth="1"/>
    <col min="2814" max="2814" width="8.75" style="3"/>
    <col min="2815" max="2815" width="25.75" style="3" customWidth="1"/>
    <col min="2816" max="2816" width="6.25" style="3" customWidth="1"/>
    <col min="2817" max="2817" width="15.625" style="3" bestFit="1" customWidth="1"/>
    <col min="2818" max="2818" width="14.375" style="3" customWidth="1"/>
    <col min="2819" max="2819" width="3.375" style="3" customWidth="1"/>
    <col min="2820" max="3068" width="8.75" style="3"/>
    <col min="3069" max="3069" width="2.875" style="3" customWidth="1"/>
    <col min="3070" max="3070" width="8.75" style="3"/>
    <col min="3071" max="3071" width="25.75" style="3" customWidth="1"/>
    <col min="3072" max="3072" width="6.25" style="3" customWidth="1"/>
    <col min="3073" max="3073" width="15.625" style="3" bestFit="1" customWidth="1"/>
    <col min="3074" max="3074" width="14.375" style="3" customWidth="1"/>
    <col min="3075" max="3075" width="3.375" style="3" customWidth="1"/>
    <col min="3076" max="3324" width="8.75" style="3"/>
    <col min="3325" max="3325" width="2.875" style="3" customWidth="1"/>
    <col min="3326" max="3326" width="8.75" style="3"/>
    <col min="3327" max="3327" width="25.75" style="3" customWidth="1"/>
    <col min="3328" max="3328" width="6.25" style="3" customWidth="1"/>
    <col min="3329" max="3329" width="15.625" style="3" bestFit="1" customWidth="1"/>
    <col min="3330" max="3330" width="14.375" style="3" customWidth="1"/>
    <col min="3331" max="3331" width="3.375" style="3" customWidth="1"/>
    <col min="3332" max="3580" width="8.75" style="3"/>
    <col min="3581" max="3581" width="2.875" style="3" customWidth="1"/>
    <col min="3582" max="3582" width="8.75" style="3"/>
    <col min="3583" max="3583" width="25.75" style="3" customWidth="1"/>
    <col min="3584" max="3584" width="6.25" style="3" customWidth="1"/>
    <col min="3585" max="3585" width="15.625" style="3" bestFit="1" customWidth="1"/>
    <col min="3586" max="3586" width="14.375" style="3" customWidth="1"/>
    <col min="3587" max="3587" width="3.375" style="3" customWidth="1"/>
    <col min="3588" max="3836" width="8.75" style="3"/>
    <col min="3837" max="3837" width="2.875" style="3" customWidth="1"/>
    <col min="3838" max="3838" width="8.75" style="3"/>
    <col min="3839" max="3839" width="25.75" style="3" customWidth="1"/>
    <col min="3840" max="3840" width="6.25" style="3" customWidth="1"/>
    <col min="3841" max="3841" width="15.625" style="3" bestFit="1" customWidth="1"/>
    <col min="3842" max="3842" width="14.375" style="3" customWidth="1"/>
    <col min="3843" max="3843" width="3.375" style="3" customWidth="1"/>
    <col min="3844" max="4092" width="8.75" style="3"/>
    <col min="4093" max="4093" width="2.875" style="3" customWidth="1"/>
    <col min="4094" max="4094" width="8.75" style="3"/>
    <col min="4095" max="4095" width="25.75" style="3" customWidth="1"/>
    <col min="4096" max="4096" width="6.25" style="3" customWidth="1"/>
    <col min="4097" max="4097" width="15.625" style="3" bestFit="1" customWidth="1"/>
    <col min="4098" max="4098" width="14.375" style="3" customWidth="1"/>
    <col min="4099" max="4099" width="3.375" style="3" customWidth="1"/>
    <col min="4100" max="4348" width="8.75" style="3"/>
    <col min="4349" max="4349" width="2.875" style="3" customWidth="1"/>
    <col min="4350" max="4350" width="8.75" style="3"/>
    <col min="4351" max="4351" width="25.75" style="3" customWidth="1"/>
    <col min="4352" max="4352" width="6.25" style="3" customWidth="1"/>
    <col min="4353" max="4353" width="15.625" style="3" bestFit="1" customWidth="1"/>
    <col min="4354" max="4354" width="14.375" style="3" customWidth="1"/>
    <col min="4355" max="4355" width="3.375" style="3" customWidth="1"/>
    <col min="4356" max="4604" width="8.75" style="3"/>
    <col min="4605" max="4605" width="2.875" style="3" customWidth="1"/>
    <col min="4606" max="4606" width="8.75" style="3"/>
    <col min="4607" max="4607" width="25.75" style="3" customWidth="1"/>
    <col min="4608" max="4608" width="6.25" style="3" customWidth="1"/>
    <col min="4609" max="4609" width="15.625" style="3" bestFit="1" customWidth="1"/>
    <col min="4610" max="4610" width="14.375" style="3" customWidth="1"/>
    <col min="4611" max="4611" width="3.375" style="3" customWidth="1"/>
    <col min="4612" max="4860" width="8.75" style="3"/>
    <col min="4861" max="4861" width="2.875" style="3" customWidth="1"/>
    <col min="4862" max="4862" width="8.75" style="3"/>
    <col min="4863" max="4863" width="25.75" style="3" customWidth="1"/>
    <col min="4864" max="4864" width="6.25" style="3" customWidth="1"/>
    <col min="4865" max="4865" width="15.625" style="3" bestFit="1" customWidth="1"/>
    <col min="4866" max="4866" width="14.375" style="3" customWidth="1"/>
    <col min="4867" max="4867" width="3.375" style="3" customWidth="1"/>
    <col min="4868" max="5116" width="8.75" style="3"/>
    <col min="5117" max="5117" width="2.875" style="3" customWidth="1"/>
    <col min="5118" max="5118" width="8.75" style="3"/>
    <col min="5119" max="5119" width="25.75" style="3" customWidth="1"/>
    <col min="5120" max="5120" width="6.25" style="3" customWidth="1"/>
    <col min="5121" max="5121" width="15.625" style="3" bestFit="1" customWidth="1"/>
    <col min="5122" max="5122" width="14.375" style="3" customWidth="1"/>
    <col min="5123" max="5123" width="3.375" style="3" customWidth="1"/>
    <col min="5124" max="5372" width="8.75" style="3"/>
    <col min="5373" max="5373" width="2.875" style="3" customWidth="1"/>
    <col min="5374" max="5374" width="8.75" style="3"/>
    <col min="5375" max="5375" width="25.75" style="3" customWidth="1"/>
    <col min="5376" max="5376" width="6.25" style="3" customWidth="1"/>
    <col min="5377" max="5377" width="15.625" style="3" bestFit="1" customWidth="1"/>
    <col min="5378" max="5378" width="14.375" style="3" customWidth="1"/>
    <col min="5379" max="5379" width="3.375" style="3" customWidth="1"/>
    <col min="5380" max="5628" width="8.75" style="3"/>
    <col min="5629" max="5629" width="2.875" style="3" customWidth="1"/>
    <col min="5630" max="5630" width="8.75" style="3"/>
    <col min="5631" max="5631" width="25.75" style="3" customWidth="1"/>
    <col min="5632" max="5632" width="6.25" style="3" customWidth="1"/>
    <col min="5633" max="5633" width="15.625" style="3" bestFit="1" customWidth="1"/>
    <col min="5634" max="5634" width="14.375" style="3" customWidth="1"/>
    <col min="5635" max="5635" width="3.375" style="3" customWidth="1"/>
    <col min="5636" max="5884" width="8.75" style="3"/>
    <col min="5885" max="5885" width="2.875" style="3" customWidth="1"/>
    <col min="5886" max="5886" width="8.75" style="3"/>
    <col min="5887" max="5887" width="25.75" style="3" customWidth="1"/>
    <col min="5888" max="5888" width="6.25" style="3" customWidth="1"/>
    <col min="5889" max="5889" width="15.625" style="3" bestFit="1" customWidth="1"/>
    <col min="5890" max="5890" width="14.375" style="3" customWidth="1"/>
    <col min="5891" max="5891" width="3.375" style="3" customWidth="1"/>
    <col min="5892" max="6140" width="8.75" style="3"/>
    <col min="6141" max="6141" width="2.875" style="3" customWidth="1"/>
    <col min="6142" max="6142" width="8.75" style="3"/>
    <col min="6143" max="6143" width="25.75" style="3" customWidth="1"/>
    <col min="6144" max="6144" width="6.25" style="3" customWidth="1"/>
    <col min="6145" max="6145" width="15.625" style="3" bestFit="1" customWidth="1"/>
    <col min="6146" max="6146" width="14.375" style="3" customWidth="1"/>
    <col min="6147" max="6147" width="3.375" style="3" customWidth="1"/>
    <col min="6148" max="6396" width="8.75" style="3"/>
    <col min="6397" max="6397" width="2.875" style="3" customWidth="1"/>
    <col min="6398" max="6398" width="8.75" style="3"/>
    <col min="6399" max="6399" width="25.75" style="3" customWidth="1"/>
    <col min="6400" max="6400" width="6.25" style="3" customWidth="1"/>
    <col min="6401" max="6401" width="15.625" style="3" bestFit="1" customWidth="1"/>
    <col min="6402" max="6402" width="14.375" style="3" customWidth="1"/>
    <col min="6403" max="6403" width="3.375" style="3" customWidth="1"/>
    <col min="6404" max="6652" width="8.75" style="3"/>
    <col min="6653" max="6653" width="2.875" style="3" customWidth="1"/>
    <col min="6654" max="6654" width="8.75" style="3"/>
    <col min="6655" max="6655" width="25.75" style="3" customWidth="1"/>
    <col min="6656" max="6656" width="6.25" style="3" customWidth="1"/>
    <col min="6657" max="6657" width="15.625" style="3" bestFit="1" customWidth="1"/>
    <col min="6658" max="6658" width="14.375" style="3" customWidth="1"/>
    <col min="6659" max="6659" width="3.375" style="3" customWidth="1"/>
    <col min="6660" max="6908" width="8.75" style="3"/>
    <col min="6909" max="6909" width="2.875" style="3" customWidth="1"/>
    <col min="6910" max="6910" width="8.75" style="3"/>
    <col min="6911" max="6911" width="25.75" style="3" customWidth="1"/>
    <col min="6912" max="6912" width="6.25" style="3" customWidth="1"/>
    <col min="6913" max="6913" width="15.625" style="3" bestFit="1" customWidth="1"/>
    <col min="6914" max="6914" width="14.375" style="3" customWidth="1"/>
    <col min="6915" max="6915" width="3.375" style="3" customWidth="1"/>
    <col min="6916" max="7164" width="8.75" style="3"/>
    <col min="7165" max="7165" width="2.875" style="3" customWidth="1"/>
    <col min="7166" max="7166" width="8.75" style="3"/>
    <col min="7167" max="7167" width="25.75" style="3" customWidth="1"/>
    <col min="7168" max="7168" width="6.25" style="3" customWidth="1"/>
    <col min="7169" max="7169" width="15.625" style="3" bestFit="1" customWidth="1"/>
    <col min="7170" max="7170" width="14.375" style="3" customWidth="1"/>
    <col min="7171" max="7171" width="3.375" style="3" customWidth="1"/>
    <col min="7172" max="7420" width="8.75" style="3"/>
    <col min="7421" max="7421" width="2.875" style="3" customWidth="1"/>
    <col min="7422" max="7422" width="8.75" style="3"/>
    <col min="7423" max="7423" width="25.75" style="3" customWidth="1"/>
    <col min="7424" max="7424" width="6.25" style="3" customWidth="1"/>
    <col min="7425" max="7425" width="15.625" style="3" bestFit="1" customWidth="1"/>
    <col min="7426" max="7426" width="14.375" style="3" customWidth="1"/>
    <col min="7427" max="7427" width="3.375" style="3" customWidth="1"/>
    <col min="7428" max="7676" width="8.75" style="3"/>
    <col min="7677" max="7677" width="2.875" style="3" customWidth="1"/>
    <col min="7678" max="7678" width="8.75" style="3"/>
    <col min="7679" max="7679" width="25.75" style="3" customWidth="1"/>
    <col min="7680" max="7680" width="6.25" style="3" customWidth="1"/>
    <col min="7681" max="7681" width="15.625" style="3" bestFit="1" customWidth="1"/>
    <col min="7682" max="7682" width="14.375" style="3" customWidth="1"/>
    <col min="7683" max="7683" width="3.375" style="3" customWidth="1"/>
    <col min="7684" max="7932" width="8.75" style="3"/>
    <col min="7933" max="7933" width="2.875" style="3" customWidth="1"/>
    <col min="7934" max="7934" width="8.75" style="3"/>
    <col min="7935" max="7935" width="25.75" style="3" customWidth="1"/>
    <col min="7936" max="7936" width="6.25" style="3" customWidth="1"/>
    <col min="7937" max="7937" width="15.625" style="3" bestFit="1" customWidth="1"/>
    <col min="7938" max="7938" width="14.375" style="3" customWidth="1"/>
    <col min="7939" max="7939" width="3.375" style="3" customWidth="1"/>
    <col min="7940" max="8188" width="8.75" style="3"/>
    <col min="8189" max="8189" width="2.875" style="3" customWidth="1"/>
    <col min="8190" max="8190" width="8.75" style="3"/>
    <col min="8191" max="8191" width="25.75" style="3" customWidth="1"/>
    <col min="8192" max="8192" width="6.25" style="3" customWidth="1"/>
    <col min="8193" max="8193" width="15.625" style="3" bestFit="1" customWidth="1"/>
    <col min="8194" max="8194" width="14.375" style="3" customWidth="1"/>
    <col min="8195" max="8195" width="3.375" style="3" customWidth="1"/>
    <col min="8196" max="8444" width="8.75" style="3"/>
    <col min="8445" max="8445" width="2.875" style="3" customWidth="1"/>
    <col min="8446" max="8446" width="8.75" style="3"/>
    <col min="8447" max="8447" width="25.75" style="3" customWidth="1"/>
    <col min="8448" max="8448" width="6.25" style="3" customWidth="1"/>
    <col min="8449" max="8449" width="15.625" style="3" bestFit="1" customWidth="1"/>
    <col min="8450" max="8450" width="14.375" style="3" customWidth="1"/>
    <col min="8451" max="8451" width="3.375" style="3" customWidth="1"/>
    <col min="8452" max="8700" width="8.75" style="3"/>
    <col min="8701" max="8701" width="2.875" style="3" customWidth="1"/>
    <col min="8702" max="8702" width="8.75" style="3"/>
    <col min="8703" max="8703" width="25.75" style="3" customWidth="1"/>
    <col min="8704" max="8704" width="6.25" style="3" customWidth="1"/>
    <col min="8705" max="8705" width="15.625" style="3" bestFit="1" customWidth="1"/>
    <col min="8706" max="8706" width="14.375" style="3" customWidth="1"/>
    <col min="8707" max="8707" width="3.375" style="3" customWidth="1"/>
    <col min="8708" max="8956" width="8.75" style="3"/>
    <col min="8957" max="8957" width="2.875" style="3" customWidth="1"/>
    <col min="8958" max="8958" width="8.75" style="3"/>
    <col min="8959" max="8959" width="25.75" style="3" customWidth="1"/>
    <col min="8960" max="8960" width="6.25" style="3" customWidth="1"/>
    <col min="8961" max="8961" width="15.625" style="3" bestFit="1" customWidth="1"/>
    <col min="8962" max="8962" width="14.375" style="3" customWidth="1"/>
    <col min="8963" max="8963" width="3.375" style="3" customWidth="1"/>
    <col min="8964" max="9212" width="8.75" style="3"/>
    <col min="9213" max="9213" width="2.875" style="3" customWidth="1"/>
    <col min="9214" max="9214" width="8.75" style="3"/>
    <col min="9215" max="9215" width="25.75" style="3" customWidth="1"/>
    <col min="9216" max="9216" width="6.25" style="3" customWidth="1"/>
    <col min="9217" max="9217" width="15.625" style="3" bestFit="1" customWidth="1"/>
    <col min="9218" max="9218" width="14.375" style="3" customWidth="1"/>
    <col min="9219" max="9219" width="3.375" style="3" customWidth="1"/>
    <col min="9220" max="9468" width="8.75" style="3"/>
    <col min="9469" max="9469" width="2.875" style="3" customWidth="1"/>
    <col min="9470" max="9470" width="8.75" style="3"/>
    <col min="9471" max="9471" width="25.75" style="3" customWidth="1"/>
    <col min="9472" max="9472" width="6.25" style="3" customWidth="1"/>
    <col min="9473" max="9473" width="15.625" style="3" bestFit="1" customWidth="1"/>
    <col min="9474" max="9474" width="14.375" style="3" customWidth="1"/>
    <col min="9475" max="9475" width="3.375" style="3" customWidth="1"/>
    <col min="9476" max="9724" width="8.75" style="3"/>
    <col min="9725" max="9725" width="2.875" style="3" customWidth="1"/>
    <col min="9726" max="9726" width="8.75" style="3"/>
    <col min="9727" max="9727" width="25.75" style="3" customWidth="1"/>
    <col min="9728" max="9728" width="6.25" style="3" customWidth="1"/>
    <col min="9729" max="9729" width="15.625" style="3" bestFit="1" customWidth="1"/>
    <col min="9730" max="9730" width="14.375" style="3" customWidth="1"/>
    <col min="9731" max="9731" width="3.375" style="3" customWidth="1"/>
    <col min="9732" max="9980" width="8.75" style="3"/>
    <col min="9981" max="9981" width="2.875" style="3" customWidth="1"/>
    <col min="9982" max="9982" width="8.75" style="3"/>
    <col min="9983" max="9983" width="25.75" style="3" customWidth="1"/>
    <col min="9984" max="9984" width="6.25" style="3" customWidth="1"/>
    <col min="9985" max="9985" width="15.625" style="3" bestFit="1" customWidth="1"/>
    <col min="9986" max="9986" width="14.375" style="3" customWidth="1"/>
    <col min="9987" max="9987" width="3.375" style="3" customWidth="1"/>
    <col min="9988" max="10236" width="8.75" style="3"/>
    <col min="10237" max="10237" width="2.875" style="3" customWidth="1"/>
    <col min="10238" max="10238" width="8.75" style="3"/>
    <col min="10239" max="10239" width="25.75" style="3" customWidth="1"/>
    <col min="10240" max="10240" width="6.25" style="3" customWidth="1"/>
    <col min="10241" max="10241" width="15.625" style="3" bestFit="1" customWidth="1"/>
    <col min="10242" max="10242" width="14.375" style="3" customWidth="1"/>
    <col min="10243" max="10243" width="3.375" style="3" customWidth="1"/>
    <col min="10244" max="10492" width="8.75" style="3"/>
    <col min="10493" max="10493" width="2.875" style="3" customWidth="1"/>
    <col min="10494" max="10494" width="8.75" style="3"/>
    <col min="10495" max="10495" width="25.75" style="3" customWidth="1"/>
    <col min="10496" max="10496" width="6.25" style="3" customWidth="1"/>
    <col min="10497" max="10497" width="15.625" style="3" bestFit="1" customWidth="1"/>
    <col min="10498" max="10498" width="14.375" style="3" customWidth="1"/>
    <col min="10499" max="10499" width="3.375" style="3" customWidth="1"/>
    <col min="10500" max="10748" width="8.75" style="3"/>
    <col min="10749" max="10749" width="2.875" style="3" customWidth="1"/>
    <col min="10750" max="10750" width="8.75" style="3"/>
    <col min="10751" max="10751" width="25.75" style="3" customWidth="1"/>
    <col min="10752" max="10752" width="6.25" style="3" customWidth="1"/>
    <col min="10753" max="10753" width="15.625" style="3" bestFit="1" customWidth="1"/>
    <col min="10754" max="10754" width="14.375" style="3" customWidth="1"/>
    <col min="10755" max="10755" width="3.375" style="3" customWidth="1"/>
    <col min="10756" max="11004" width="8.75" style="3"/>
    <col min="11005" max="11005" width="2.875" style="3" customWidth="1"/>
    <col min="11006" max="11006" width="8.75" style="3"/>
    <col min="11007" max="11007" width="25.75" style="3" customWidth="1"/>
    <col min="11008" max="11008" width="6.25" style="3" customWidth="1"/>
    <col min="11009" max="11009" width="15.625" style="3" bestFit="1" customWidth="1"/>
    <col min="11010" max="11010" width="14.375" style="3" customWidth="1"/>
    <col min="11011" max="11011" width="3.375" style="3" customWidth="1"/>
    <col min="11012" max="11260" width="8.75" style="3"/>
    <col min="11261" max="11261" width="2.875" style="3" customWidth="1"/>
    <col min="11262" max="11262" width="8.75" style="3"/>
    <col min="11263" max="11263" width="25.75" style="3" customWidth="1"/>
    <col min="11264" max="11264" width="6.25" style="3" customWidth="1"/>
    <col min="11265" max="11265" width="15.625" style="3" bestFit="1" customWidth="1"/>
    <col min="11266" max="11266" width="14.375" style="3" customWidth="1"/>
    <col min="11267" max="11267" width="3.375" style="3" customWidth="1"/>
    <col min="11268" max="11516" width="8.75" style="3"/>
    <col min="11517" max="11517" width="2.875" style="3" customWidth="1"/>
    <col min="11518" max="11518" width="8.75" style="3"/>
    <col min="11519" max="11519" width="25.75" style="3" customWidth="1"/>
    <col min="11520" max="11520" width="6.25" style="3" customWidth="1"/>
    <col min="11521" max="11521" width="15.625" style="3" bestFit="1" customWidth="1"/>
    <col min="11522" max="11522" width="14.375" style="3" customWidth="1"/>
    <col min="11523" max="11523" width="3.375" style="3" customWidth="1"/>
    <col min="11524" max="11772" width="8.75" style="3"/>
    <col min="11773" max="11773" width="2.875" style="3" customWidth="1"/>
    <col min="11774" max="11774" width="8.75" style="3"/>
    <col min="11775" max="11775" width="25.75" style="3" customWidth="1"/>
    <col min="11776" max="11776" width="6.25" style="3" customWidth="1"/>
    <col min="11777" max="11777" width="15.625" style="3" bestFit="1" customWidth="1"/>
    <col min="11778" max="11778" width="14.375" style="3" customWidth="1"/>
    <col min="11779" max="11779" width="3.375" style="3" customWidth="1"/>
    <col min="11780" max="12028" width="8.75" style="3"/>
    <col min="12029" max="12029" width="2.875" style="3" customWidth="1"/>
    <col min="12030" max="12030" width="8.75" style="3"/>
    <col min="12031" max="12031" width="25.75" style="3" customWidth="1"/>
    <col min="12032" max="12032" width="6.25" style="3" customWidth="1"/>
    <col min="12033" max="12033" width="15.625" style="3" bestFit="1" customWidth="1"/>
    <col min="12034" max="12034" width="14.375" style="3" customWidth="1"/>
    <col min="12035" max="12035" width="3.375" style="3" customWidth="1"/>
    <col min="12036" max="12284" width="8.75" style="3"/>
    <col min="12285" max="12285" width="2.875" style="3" customWidth="1"/>
    <col min="12286" max="12286" width="8.75" style="3"/>
    <col min="12287" max="12287" width="25.75" style="3" customWidth="1"/>
    <col min="12288" max="12288" width="6.25" style="3" customWidth="1"/>
    <col min="12289" max="12289" width="15.625" style="3" bestFit="1" customWidth="1"/>
    <col min="12290" max="12290" width="14.375" style="3" customWidth="1"/>
    <col min="12291" max="12291" width="3.375" style="3" customWidth="1"/>
    <col min="12292" max="12540" width="8.75" style="3"/>
    <col min="12541" max="12541" width="2.875" style="3" customWidth="1"/>
    <col min="12542" max="12542" width="8.75" style="3"/>
    <col min="12543" max="12543" width="25.75" style="3" customWidth="1"/>
    <col min="12544" max="12544" width="6.25" style="3" customWidth="1"/>
    <col min="12545" max="12545" width="15.625" style="3" bestFit="1" customWidth="1"/>
    <col min="12546" max="12546" width="14.375" style="3" customWidth="1"/>
    <col min="12547" max="12547" width="3.375" style="3" customWidth="1"/>
    <col min="12548" max="12796" width="8.75" style="3"/>
    <col min="12797" max="12797" width="2.875" style="3" customWidth="1"/>
    <col min="12798" max="12798" width="8.75" style="3"/>
    <col min="12799" max="12799" width="25.75" style="3" customWidth="1"/>
    <col min="12800" max="12800" width="6.25" style="3" customWidth="1"/>
    <col min="12801" max="12801" width="15.625" style="3" bestFit="1" customWidth="1"/>
    <col min="12802" max="12802" width="14.375" style="3" customWidth="1"/>
    <col min="12803" max="12803" width="3.375" style="3" customWidth="1"/>
    <col min="12804" max="13052" width="8.75" style="3"/>
    <col min="13053" max="13053" width="2.875" style="3" customWidth="1"/>
    <col min="13054" max="13054" width="8.75" style="3"/>
    <col min="13055" max="13055" width="25.75" style="3" customWidth="1"/>
    <col min="13056" max="13056" width="6.25" style="3" customWidth="1"/>
    <col min="13057" max="13057" width="15.625" style="3" bestFit="1" customWidth="1"/>
    <col min="13058" max="13058" width="14.375" style="3" customWidth="1"/>
    <col min="13059" max="13059" width="3.375" style="3" customWidth="1"/>
    <col min="13060" max="13308" width="8.75" style="3"/>
    <col min="13309" max="13309" width="2.875" style="3" customWidth="1"/>
    <col min="13310" max="13310" width="8.75" style="3"/>
    <col min="13311" max="13311" width="25.75" style="3" customWidth="1"/>
    <col min="13312" max="13312" width="6.25" style="3" customWidth="1"/>
    <col min="13313" max="13313" width="15.625" style="3" bestFit="1" customWidth="1"/>
    <col min="13314" max="13314" width="14.375" style="3" customWidth="1"/>
    <col min="13315" max="13315" width="3.375" style="3" customWidth="1"/>
    <col min="13316" max="13564" width="8.75" style="3"/>
    <col min="13565" max="13565" width="2.875" style="3" customWidth="1"/>
    <col min="13566" max="13566" width="8.75" style="3"/>
    <col min="13567" max="13567" width="25.75" style="3" customWidth="1"/>
    <col min="13568" max="13568" width="6.25" style="3" customWidth="1"/>
    <col min="13569" max="13569" width="15.625" style="3" bestFit="1" customWidth="1"/>
    <col min="13570" max="13570" width="14.375" style="3" customWidth="1"/>
    <col min="13571" max="13571" width="3.375" style="3" customWidth="1"/>
    <col min="13572" max="13820" width="8.75" style="3"/>
    <col min="13821" max="13821" width="2.875" style="3" customWidth="1"/>
    <col min="13822" max="13822" width="8.75" style="3"/>
    <col min="13823" max="13823" width="25.75" style="3" customWidth="1"/>
    <col min="13824" max="13824" width="6.25" style="3" customWidth="1"/>
    <col min="13825" max="13825" width="15.625" style="3" bestFit="1" customWidth="1"/>
    <col min="13826" max="13826" width="14.375" style="3" customWidth="1"/>
    <col min="13827" max="13827" width="3.375" style="3" customWidth="1"/>
    <col min="13828" max="14076" width="8.75" style="3"/>
    <col min="14077" max="14077" width="2.875" style="3" customWidth="1"/>
    <col min="14078" max="14078" width="8.75" style="3"/>
    <col min="14079" max="14079" width="25.75" style="3" customWidth="1"/>
    <col min="14080" max="14080" width="6.25" style="3" customWidth="1"/>
    <col min="14081" max="14081" width="15.625" style="3" bestFit="1" customWidth="1"/>
    <col min="14082" max="14082" width="14.375" style="3" customWidth="1"/>
    <col min="14083" max="14083" width="3.375" style="3" customWidth="1"/>
    <col min="14084" max="14332" width="8.75" style="3"/>
    <col min="14333" max="14333" width="2.875" style="3" customWidth="1"/>
    <col min="14334" max="14334" width="8.75" style="3"/>
    <col min="14335" max="14335" width="25.75" style="3" customWidth="1"/>
    <col min="14336" max="14336" width="6.25" style="3" customWidth="1"/>
    <col min="14337" max="14337" width="15.625" style="3" bestFit="1" customWidth="1"/>
    <col min="14338" max="14338" width="14.375" style="3" customWidth="1"/>
    <col min="14339" max="14339" width="3.375" style="3" customWidth="1"/>
    <col min="14340" max="14588" width="8.75" style="3"/>
    <col min="14589" max="14589" width="2.875" style="3" customWidth="1"/>
    <col min="14590" max="14590" width="8.75" style="3"/>
    <col min="14591" max="14591" width="25.75" style="3" customWidth="1"/>
    <col min="14592" max="14592" width="6.25" style="3" customWidth="1"/>
    <col min="14593" max="14593" width="15.625" style="3" bestFit="1" customWidth="1"/>
    <col min="14594" max="14594" width="14.375" style="3" customWidth="1"/>
    <col min="14595" max="14595" width="3.375" style="3" customWidth="1"/>
    <col min="14596" max="14844" width="8.75" style="3"/>
    <col min="14845" max="14845" width="2.875" style="3" customWidth="1"/>
    <col min="14846" max="14846" width="8.75" style="3"/>
    <col min="14847" max="14847" width="25.75" style="3" customWidth="1"/>
    <col min="14848" max="14848" width="6.25" style="3" customWidth="1"/>
    <col min="14849" max="14849" width="15.625" style="3" bestFit="1" customWidth="1"/>
    <col min="14850" max="14850" width="14.375" style="3" customWidth="1"/>
    <col min="14851" max="14851" width="3.375" style="3" customWidth="1"/>
    <col min="14852" max="15100" width="8.75" style="3"/>
    <col min="15101" max="15101" width="2.875" style="3" customWidth="1"/>
    <col min="15102" max="15102" width="8.75" style="3"/>
    <col min="15103" max="15103" width="25.75" style="3" customWidth="1"/>
    <col min="15104" max="15104" width="6.25" style="3" customWidth="1"/>
    <col min="15105" max="15105" width="15.625" style="3" bestFit="1" customWidth="1"/>
    <col min="15106" max="15106" width="14.375" style="3" customWidth="1"/>
    <col min="15107" max="15107" width="3.375" style="3" customWidth="1"/>
    <col min="15108" max="15356" width="8.75" style="3"/>
    <col min="15357" max="15357" width="2.875" style="3" customWidth="1"/>
    <col min="15358" max="15358" width="8.75" style="3"/>
    <col min="15359" max="15359" width="25.75" style="3" customWidth="1"/>
    <col min="15360" max="15360" width="6.25" style="3" customWidth="1"/>
    <col min="15361" max="15361" width="15.625" style="3" bestFit="1" customWidth="1"/>
    <col min="15362" max="15362" width="14.375" style="3" customWidth="1"/>
    <col min="15363" max="15363" width="3.375" style="3" customWidth="1"/>
    <col min="15364" max="15612" width="8.75" style="3"/>
    <col min="15613" max="15613" width="2.875" style="3" customWidth="1"/>
    <col min="15614" max="15614" width="8.75" style="3"/>
    <col min="15615" max="15615" width="25.75" style="3" customWidth="1"/>
    <col min="15616" max="15616" width="6.25" style="3" customWidth="1"/>
    <col min="15617" max="15617" width="15.625" style="3" bestFit="1" customWidth="1"/>
    <col min="15618" max="15618" width="14.375" style="3" customWidth="1"/>
    <col min="15619" max="15619" width="3.375" style="3" customWidth="1"/>
    <col min="15620" max="15868" width="8.75" style="3"/>
    <col min="15869" max="15869" width="2.875" style="3" customWidth="1"/>
    <col min="15870" max="15870" width="8.75" style="3"/>
    <col min="15871" max="15871" width="25.75" style="3" customWidth="1"/>
    <col min="15872" max="15872" width="6.25" style="3" customWidth="1"/>
    <col min="15873" max="15873" width="15.625" style="3" bestFit="1" customWidth="1"/>
    <col min="15874" max="15874" width="14.375" style="3" customWidth="1"/>
    <col min="15875" max="15875" width="3.375" style="3" customWidth="1"/>
    <col min="15876" max="16124" width="8.75" style="3"/>
    <col min="16125" max="16125" width="2.875" style="3" customWidth="1"/>
    <col min="16126" max="16126" width="8.75" style="3"/>
    <col min="16127" max="16127" width="25.75" style="3" customWidth="1"/>
    <col min="16128" max="16128" width="6.25" style="3" customWidth="1"/>
    <col min="16129" max="16129" width="15.625" style="3" bestFit="1" customWidth="1"/>
    <col min="16130" max="16130" width="14.375" style="3" customWidth="1"/>
    <col min="16131" max="16131" width="3.375" style="3" customWidth="1"/>
    <col min="16132" max="16384" width="8.75" style="3"/>
  </cols>
  <sheetData>
    <row r="1" spans="1:7" ht="24" customHeight="1">
      <c r="A1" s="38" t="s">
        <v>128</v>
      </c>
    </row>
    <row r="2" spans="1:7" ht="24" customHeight="1">
      <c r="A2" s="38" t="s">
        <v>503</v>
      </c>
    </row>
    <row r="3" spans="1:7" ht="15.75" thickBot="1">
      <c r="A3" s="45"/>
      <c r="D3" s="88"/>
      <c r="E3" s="88"/>
      <c r="F3" s="88"/>
      <c r="G3" s="88"/>
    </row>
    <row r="4" spans="1:7" ht="15.75" thickTop="1">
      <c r="D4" s="85" t="s">
        <v>16</v>
      </c>
      <c r="E4" s="86" t="s">
        <v>17</v>
      </c>
      <c r="F4" s="114" t="s">
        <v>18</v>
      </c>
      <c r="G4" s="87" t="s">
        <v>19</v>
      </c>
    </row>
    <row r="5" spans="1:7" s="40" customFormat="1" ht="15.75" thickBot="1">
      <c r="D5" s="67" t="s">
        <v>20</v>
      </c>
      <c r="E5" s="68" t="s">
        <v>21</v>
      </c>
      <c r="F5" s="115" t="s">
        <v>22</v>
      </c>
      <c r="G5" s="69" t="s">
        <v>23</v>
      </c>
    </row>
    <row r="6" spans="1:7" ht="15.75" thickTop="1">
      <c r="A6" s="93" t="s">
        <v>129</v>
      </c>
      <c r="B6" s="94"/>
      <c r="C6" s="95">
        <v>1</v>
      </c>
      <c r="D6" s="96">
        <f t="shared" ref="D6:F6" si="0">SUM(D7:D27)</f>
        <v>0</v>
      </c>
      <c r="E6" s="97">
        <f t="shared" si="0"/>
        <v>0</v>
      </c>
      <c r="F6" s="97">
        <f t="shared" si="0"/>
        <v>0</v>
      </c>
      <c r="G6" s="92">
        <f t="shared" ref="G6:G69" si="1">SUM(D6:F6)</f>
        <v>0</v>
      </c>
    </row>
    <row r="7" spans="1:7" outlineLevel="1">
      <c r="A7" s="46" t="s">
        <v>130</v>
      </c>
      <c r="B7" s="47"/>
      <c r="C7" s="48">
        <v>2</v>
      </c>
      <c r="D7" s="49"/>
      <c r="E7" s="58"/>
      <c r="F7" s="116"/>
      <c r="G7" s="92">
        <f t="shared" si="1"/>
        <v>0</v>
      </c>
    </row>
    <row r="8" spans="1:7" outlineLevel="1">
      <c r="A8" s="46" t="s">
        <v>131</v>
      </c>
      <c r="B8" s="47"/>
      <c r="C8" s="48">
        <v>3</v>
      </c>
      <c r="D8" s="49"/>
      <c r="E8" s="58"/>
      <c r="F8" s="116"/>
      <c r="G8" s="92">
        <f t="shared" si="1"/>
        <v>0</v>
      </c>
    </row>
    <row r="9" spans="1:7" outlineLevel="1">
      <c r="A9" s="46" t="s">
        <v>132</v>
      </c>
      <c r="B9" s="47"/>
      <c r="C9" s="48">
        <v>4</v>
      </c>
      <c r="D9" s="49"/>
      <c r="E9" s="58"/>
      <c r="F9" s="116"/>
      <c r="G9" s="92">
        <f t="shared" si="1"/>
        <v>0</v>
      </c>
    </row>
    <row r="10" spans="1:7" outlineLevel="1">
      <c r="A10" s="46" t="s">
        <v>133</v>
      </c>
      <c r="B10" s="47"/>
      <c r="C10" s="48">
        <v>5</v>
      </c>
      <c r="D10" s="49"/>
      <c r="E10" s="58"/>
      <c r="F10" s="116"/>
      <c r="G10" s="92">
        <f t="shared" si="1"/>
        <v>0</v>
      </c>
    </row>
    <row r="11" spans="1:7" outlineLevel="1">
      <c r="A11" s="46" t="s">
        <v>134</v>
      </c>
      <c r="B11" s="47"/>
      <c r="C11" s="48">
        <v>6</v>
      </c>
      <c r="D11" s="49"/>
      <c r="E11" s="58"/>
      <c r="F11" s="116"/>
      <c r="G11" s="92">
        <f t="shared" si="1"/>
        <v>0</v>
      </c>
    </row>
    <row r="12" spans="1:7" outlineLevel="1">
      <c r="A12" s="46" t="s">
        <v>135</v>
      </c>
      <c r="B12" s="47"/>
      <c r="C12" s="48">
        <v>7</v>
      </c>
      <c r="D12" s="49"/>
      <c r="E12" s="58"/>
      <c r="F12" s="116"/>
      <c r="G12" s="92">
        <f t="shared" si="1"/>
        <v>0</v>
      </c>
    </row>
    <row r="13" spans="1:7" outlineLevel="1">
      <c r="A13" s="46" t="s">
        <v>136</v>
      </c>
      <c r="B13" s="47"/>
      <c r="C13" s="48">
        <v>8</v>
      </c>
      <c r="D13" s="49"/>
      <c r="E13" s="58"/>
      <c r="F13" s="116"/>
      <c r="G13" s="92">
        <f t="shared" si="1"/>
        <v>0</v>
      </c>
    </row>
    <row r="14" spans="1:7" outlineLevel="1">
      <c r="A14" s="46" t="s">
        <v>137</v>
      </c>
      <c r="B14" s="47"/>
      <c r="C14" s="48">
        <v>9</v>
      </c>
      <c r="D14" s="49"/>
      <c r="E14" s="58"/>
      <c r="F14" s="116"/>
      <c r="G14" s="92">
        <f t="shared" si="1"/>
        <v>0</v>
      </c>
    </row>
    <row r="15" spans="1:7" outlineLevel="1">
      <c r="A15" s="46" t="s">
        <v>138</v>
      </c>
      <c r="B15" s="47"/>
      <c r="C15" s="48">
        <v>10</v>
      </c>
      <c r="D15" s="49"/>
      <c r="E15" s="58"/>
      <c r="F15" s="116"/>
      <c r="G15" s="92">
        <f t="shared" si="1"/>
        <v>0</v>
      </c>
    </row>
    <row r="16" spans="1:7" outlineLevel="1">
      <c r="A16" s="46" t="s">
        <v>139</v>
      </c>
      <c r="B16" s="47"/>
      <c r="C16" s="48">
        <v>11</v>
      </c>
      <c r="D16" s="49"/>
      <c r="E16" s="58"/>
      <c r="F16" s="116"/>
      <c r="G16" s="92">
        <f t="shared" si="1"/>
        <v>0</v>
      </c>
    </row>
    <row r="17" spans="1:7" outlineLevel="1">
      <c r="A17" s="46" t="s">
        <v>140</v>
      </c>
      <c r="B17" s="47"/>
      <c r="C17" s="48">
        <v>12</v>
      </c>
      <c r="D17" s="49"/>
      <c r="E17" s="58"/>
      <c r="F17" s="116"/>
      <c r="G17" s="92">
        <f t="shared" si="1"/>
        <v>0</v>
      </c>
    </row>
    <row r="18" spans="1:7" outlineLevel="1">
      <c r="A18" s="46" t="s">
        <v>141</v>
      </c>
      <c r="B18" s="47"/>
      <c r="C18" s="48">
        <v>13</v>
      </c>
      <c r="D18" s="49"/>
      <c r="E18" s="58"/>
      <c r="F18" s="116"/>
      <c r="G18" s="92">
        <f t="shared" si="1"/>
        <v>0</v>
      </c>
    </row>
    <row r="19" spans="1:7" outlineLevel="1">
      <c r="A19" s="46" t="s">
        <v>142</v>
      </c>
      <c r="B19" s="47"/>
      <c r="C19" s="48">
        <v>14</v>
      </c>
      <c r="D19" s="49"/>
      <c r="E19" s="58"/>
      <c r="F19" s="116"/>
      <c r="G19" s="92">
        <f t="shared" si="1"/>
        <v>0</v>
      </c>
    </row>
    <row r="20" spans="1:7" outlineLevel="1">
      <c r="A20" s="46" t="s">
        <v>143</v>
      </c>
      <c r="B20" s="47"/>
      <c r="C20" s="48">
        <v>15</v>
      </c>
      <c r="D20" s="49"/>
      <c r="E20" s="58"/>
      <c r="F20" s="116"/>
      <c r="G20" s="92">
        <f t="shared" si="1"/>
        <v>0</v>
      </c>
    </row>
    <row r="21" spans="1:7" outlineLevel="1">
      <c r="A21" s="46" t="s">
        <v>144</v>
      </c>
      <c r="B21" s="47"/>
      <c r="C21" s="48">
        <v>16</v>
      </c>
      <c r="D21" s="49"/>
      <c r="E21" s="58"/>
      <c r="F21" s="116"/>
      <c r="G21" s="92">
        <f t="shared" si="1"/>
        <v>0</v>
      </c>
    </row>
    <row r="22" spans="1:7" outlineLevel="1">
      <c r="A22" s="46" t="s">
        <v>145</v>
      </c>
      <c r="B22" s="47"/>
      <c r="C22" s="48">
        <v>17</v>
      </c>
      <c r="D22" s="49"/>
      <c r="E22" s="58"/>
      <c r="F22" s="116"/>
      <c r="G22" s="92">
        <f t="shared" si="1"/>
        <v>0</v>
      </c>
    </row>
    <row r="23" spans="1:7" outlineLevel="1">
      <c r="A23" s="46" t="s">
        <v>146</v>
      </c>
      <c r="B23" s="47"/>
      <c r="C23" s="48">
        <v>18</v>
      </c>
      <c r="D23" s="49"/>
      <c r="E23" s="58"/>
      <c r="F23" s="116"/>
      <c r="G23" s="92">
        <f t="shared" si="1"/>
        <v>0</v>
      </c>
    </row>
    <row r="24" spans="1:7" outlineLevel="1">
      <c r="A24" s="46" t="s">
        <v>147</v>
      </c>
      <c r="B24" s="47"/>
      <c r="C24" s="48">
        <v>19</v>
      </c>
      <c r="D24" s="49"/>
      <c r="E24" s="58"/>
      <c r="F24" s="116"/>
      <c r="G24" s="92">
        <f t="shared" si="1"/>
        <v>0</v>
      </c>
    </row>
    <row r="25" spans="1:7" outlineLevel="1">
      <c r="A25" s="46" t="s">
        <v>148</v>
      </c>
      <c r="B25" s="47"/>
      <c r="C25" s="48">
        <v>20</v>
      </c>
      <c r="D25" s="49"/>
      <c r="E25" s="58"/>
      <c r="F25" s="116"/>
      <c r="G25" s="92">
        <f t="shared" si="1"/>
        <v>0</v>
      </c>
    </row>
    <row r="26" spans="1:7" outlineLevel="1">
      <c r="A26" s="46" t="s">
        <v>149</v>
      </c>
      <c r="B26" s="47"/>
      <c r="C26" s="48">
        <v>21</v>
      </c>
      <c r="D26" s="49"/>
      <c r="E26" s="58"/>
      <c r="F26" s="116"/>
      <c r="G26" s="92">
        <f t="shared" si="1"/>
        <v>0</v>
      </c>
    </row>
    <row r="27" spans="1:7" outlineLevel="1">
      <c r="A27" s="46" t="s">
        <v>150</v>
      </c>
      <c r="B27" s="47"/>
      <c r="C27" s="48">
        <v>22</v>
      </c>
      <c r="D27" s="49"/>
      <c r="E27" s="58"/>
      <c r="F27" s="116"/>
      <c r="G27" s="92">
        <f t="shared" si="1"/>
        <v>0</v>
      </c>
    </row>
    <row r="28" spans="1:7">
      <c r="A28" s="98" t="s">
        <v>151</v>
      </c>
      <c r="B28" s="99"/>
      <c r="C28" s="100">
        <v>23</v>
      </c>
      <c r="D28" s="101">
        <f t="shared" ref="D28:F28" si="2">SUM(D29:D31)</f>
        <v>0</v>
      </c>
      <c r="E28" s="102">
        <f t="shared" si="2"/>
        <v>0</v>
      </c>
      <c r="F28" s="102">
        <f t="shared" si="2"/>
        <v>0</v>
      </c>
      <c r="G28" s="92">
        <f t="shared" si="1"/>
        <v>0</v>
      </c>
    </row>
    <row r="29" spans="1:7" outlineLevel="1">
      <c r="A29" s="37" t="s">
        <v>152</v>
      </c>
      <c r="B29" s="50"/>
      <c r="C29" s="51">
        <v>24</v>
      </c>
      <c r="D29" s="52"/>
      <c r="E29" s="59"/>
      <c r="F29" s="117"/>
      <c r="G29" s="92">
        <f t="shared" si="1"/>
        <v>0</v>
      </c>
    </row>
    <row r="30" spans="1:7" outlineLevel="1">
      <c r="A30" s="37" t="s">
        <v>153</v>
      </c>
      <c r="B30" s="50"/>
      <c r="C30" s="51">
        <v>25</v>
      </c>
      <c r="D30" s="52"/>
      <c r="E30" s="59"/>
      <c r="F30" s="117"/>
      <c r="G30" s="92">
        <f t="shared" si="1"/>
        <v>0</v>
      </c>
    </row>
    <row r="31" spans="1:7" outlineLevel="1">
      <c r="A31" s="37" t="s">
        <v>154</v>
      </c>
      <c r="B31" s="50"/>
      <c r="C31" s="51">
        <v>26</v>
      </c>
      <c r="D31" s="52"/>
      <c r="E31" s="59"/>
      <c r="F31" s="117"/>
      <c r="G31" s="92">
        <f t="shared" si="1"/>
        <v>0</v>
      </c>
    </row>
    <row r="32" spans="1:7">
      <c r="A32" s="98" t="s">
        <v>155</v>
      </c>
      <c r="B32" s="99"/>
      <c r="C32" s="100">
        <v>27</v>
      </c>
      <c r="D32" s="101">
        <f>SUM(D33:D257)</f>
        <v>0</v>
      </c>
      <c r="E32" s="102">
        <f t="shared" ref="E32:F32" si="3">SUM(E33:E257)</f>
        <v>0</v>
      </c>
      <c r="F32" s="102">
        <f t="shared" si="3"/>
        <v>0</v>
      </c>
      <c r="G32" s="92">
        <f t="shared" si="1"/>
        <v>0</v>
      </c>
    </row>
    <row r="33" spans="1:7" outlineLevel="1">
      <c r="A33" s="53" t="s">
        <v>156</v>
      </c>
      <c r="B33" s="50"/>
      <c r="C33" s="51">
        <v>28</v>
      </c>
      <c r="D33" s="54"/>
      <c r="E33" s="60"/>
      <c r="F33" s="118"/>
      <c r="G33" s="89">
        <f t="shared" si="1"/>
        <v>0</v>
      </c>
    </row>
    <row r="34" spans="1:7" outlineLevel="1">
      <c r="A34" s="53" t="s">
        <v>157</v>
      </c>
      <c r="B34" s="50"/>
      <c r="C34" s="51">
        <v>29</v>
      </c>
      <c r="D34" s="54"/>
      <c r="E34" s="60"/>
      <c r="F34" s="118"/>
      <c r="G34" s="89">
        <f t="shared" si="1"/>
        <v>0</v>
      </c>
    </row>
    <row r="35" spans="1:7" outlineLevel="1">
      <c r="A35" s="53" t="s">
        <v>158</v>
      </c>
      <c r="B35" s="50"/>
      <c r="C35" s="51">
        <v>30</v>
      </c>
      <c r="D35" s="54"/>
      <c r="E35" s="60"/>
      <c r="F35" s="118"/>
      <c r="G35" s="89">
        <f t="shared" si="1"/>
        <v>0</v>
      </c>
    </row>
    <row r="36" spans="1:7" outlineLevel="1">
      <c r="A36" s="53" t="s">
        <v>159</v>
      </c>
      <c r="B36" s="50"/>
      <c r="C36" s="51">
        <v>31</v>
      </c>
      <c r="D36" s="54"/>
      <c r="E36" s="60"/>
      <c r="F36" s="118"/>
      <c r="G36" s="89">
        <f t="shared" si="1"/>
        <v>0</v>
      </c>
    </row>
    <row r="37" spans="1:7" outlineLevel="1">
      <c r="A37" s="53" t="s">
        <v>160</v>
      </c>
      <c r="B37" s="50"/>
      <c r="C37" s="51">
        <v>32</v>
      </c>
      <c r="D37" s="54"/>
      <c r="E37" s="60"/>
      <c r="F37" s="118"/>
      <c r="G37" s="89">
        <f t="shared" si="1"/>
        <v>0</v>
      </c>
    </row>
    <row r="38" spans="1:7" outlineLevel="1">
      <c r="A38" s="53" t="s">
        <v>161</v>
      </c>
      <c r="B38" s="50"/>
      <c r="C38" s="51">
        <v>33</v>
      </c>
      <c r="D38" s="54"/>
      <c r="E38" s="60"/>
      <c r="F38" s="118"/>
      <c r="G38" s="89">
        <f t="shared" si="1"/>
        <v>0</v>
      </c>
    </row>
    <row r="39" spans="1:7" outlineLevel="1">
      <c r="A39" s="53" t="s">
        <v>162</v>
      </c>
      <c r="B39" s="50"/>
      <c r="C39" s="51">
        <v>34</v>
      </c>
      <c r="D39" s="54"/>
      <c r="E39" s="60"/>
      <c r="F39" s="118"/>
      <c r="G39" s="89">
        <f t="shared" si="1"/>
        <v>0</v>
      </c>
    </row>
    <row r="40" spans="1:7" outlineLevel="1">
      <c r="A40" s="53" t="s">
        <v>163</v>
      </c>
      <c r="B40" s="50"/>
      <c r="C40" s="51">
        <v>35</v>
      </c>
      <c r="D40" s="54"/>
      <c r="E40" s="60"/>
      <c r="F40" s="118"/>
      <c r="G40" s="89">
        <f t="shared" si="1"/>
        <v>0</v>
      </c>
    </row>
    <row r="41" spans="1:7" outlineLevel="1">
      <c r="A41" s="53" t="s">
        <v>164</v>
      </c>
      <c r="B41" s="50"/>
      <c r="C41" s="51">
        <v>36</v>
      </c>
      <c r="D41" s="54"/>
      <c r="E41" s="60"/>
      <c r="F41" s="118"/>
      <c r="G41" s="89">
        <f t="shared" si="1"/>
        <v>0</v>
      </c>
    </row>
    <row r="42" spans="1:7" outlineLevel="1">
      <c r="A42" s="53" t="s">
        <v>165</v>
      </c>
      <c r="B42" s="50"/>
      <c r="C42" s="51">
        <v>37</v>
      </c>
      <c r="D42" s="54"/>
      <c r="E42" s="60"/>
      <c r="F42" s="118"/>
      <c r="G42" s="89">
        <f t="shared" si="1"/>
        <v>0</v>
      </c>
    </row>
    <row r="43" spans="1:7" outlineLevel="1">
      <c r="A43" s="53" t="s">
        <v>166</v>
      </c>
      <c r="B43" s="50"/>
      <c r="C43" s="51">
        <v>38</v>
      </c>
      <c r="D43" s="54"/>
      <c r="E43" s="60"/>
      <c r="F43" s="118"/>
      <c r="G43" s="89">
        <f t="shared" si="1"/>
        <v>0</v>
      </c>
    </row>
    <row r="44" spans="1:7" outlineLevel="1">
      <c r="A44" s="53" t="s">
        <v>167</v>
      </c>
      <c r="B44" s="50"/>
      <c r="C44" s="51">
        <v>39</v>
      </c>
      <c r="D44" s="54"/>
      <c r="E44" s="60"/>
      <c r="F44" s="118"/>
      <c r="G44" s="89">
        <f t="shared" si="1"/>
        <v>0</v>
      </c>
    </row>
    <row r="45" spans="1:7" outlineLevel="1">
      <c r="A45" s="53" t="s">
        <v>168</v>
      </c>
      <c r="B45" s="50"/>
      <c r="C45" s="51">
        <v>40</v>
      </c>
      <c r="D45" s="54"/>
      <c r="E45" s="60"/>
      <c r="F45" s="118"/>
      <c r="G45" s="89">
        <f t="shared" si="1"/>
        <v>0</v>
      </c>
    </row>
    <row r="46" spans="1:7" outlineLevel="1">
      <c r="A46" s="53" t="s">
        <v>169</v>
      </c>
      <c r="B46" s="50"/>
      <c r="C46" s="51">
        <v>41</v>
      </c>
      <c r="D46" s="54"/>
      <c r="E46" s="60"/>
      <c r="F46" s="118"/>
      <c r="G46" s="89">
        <f t="shared" si="1"/>
        <v>0</v>
      </c>
    </row>
    <row r="47" spans="1:7" outlineLevel="1">
      <c r="A47" s="53" t="s">
        <v>170</v>
      </c>
      <c r="B47" s="50"/>
      <c r="C47" s="51">
        <v>42</v>
      </c>
      <c r="D47" s="54"/>
      <c r="E47" s="60"/>
      <c r="F47" s="118"/>
      <c r="G47" s="89">
        <f t="shared" si="1"/>
        <v>0</v>
      </c>
    </row>
    <row r="48" spans="1:7" outlineLevel="1">
      <c r="A48" s="53" t="s">
        <v>171</v>
      </c>
      <c r="B48" s="50"/>
      <c r="C48" s="51">
        <v>43</v>
      </c>
      <c r="D48" s="54"/>
      <c r="E48" s="60"/>
      <c r="F48" s="118"/>
      <c r="G48" s="89">
        <f t="shared" si="1"/>
        <v>0</v>
      </c>
    </row>
    <row r="49" spans="1:7" outlineLevel="1">
      <c r="A49" s="53" t="s">
        <v>172</v>
      </c>
      <c r="B49" s="50"/>
      <c r="C49" s="51">
        <v>44</v>
      </c>
      <c r="D49" s="54"/>
      <c r="E49" s="60"/>
      <c r="F49" s="118"/>
      <c r="G49" s="89">
        <f t="shared" si="1"/>
        <v>0</v>
      </c>
    </row>
    <row r="50" spans="1:7" outlineLevel="1">
      <c r="A50" s="53" t="s">
        <v>173</v>
      </c>
      <c r="B50" s="50"/>
      <c r="C50" s="51">
        <v>45</v>
      </c>
      <c r="D50" s="54"/>
      <c r="E50" s="60"/>
      <c r="F50" s="118"/>
      <c r="G50" s="89">
        <f t="shared" si="1"/>
        <v>0</v>
      </c>
    </row>
    <row r="51" spans="1:7" outlineLevel="1">
      <c r="A51" s="53" t="s">
        <v>174</v>
      </c>
      <c r="B51" s="50"/>
      <c r="C51" s="51">
        <v>46</v>
      </c>
      <c r="D51" s="54"/>
      <c r="E51" s="60"/>
      <c r="F51" s="118"/>
      <c r="G51" s="89">
        <f t="shared" si="1"/>
        <v>0</v>
      </c>
    </row>
    <row r="52" spans="1:7" outlineLevel="1">
      <c r="A52" s="53" t="s">
        <v>175</v>
      </c>
      <c r="B52" s="50"/>
      <c r="C52" s="51">
        <v>47</v>
      </c>
      <c r="D52" s="54"/>
      <c r="E52" s="60"/>
      <c r="F52" s="118"/>
      <c r="G52" s="89">
        <f t="shared" si="1"/>
        <v>0</v>
      </c>
    </row>
    <row r="53" spans="1:7" outlineLevel="1">
      <c r="A53" s="53" t="s">
        <v>176</v>
      </c>
      <c r="B53" s="50"/>
      <c r="C53" s="51">
        <v>48</v>
      </c>
      <c r="D53" s="54"/>
      <c r="E53" s="60"/>
      <c r="F53" s="118"/>
      <c r="G53" s="89">
        <f t="shared" si="1"/>
        <v>0</v>
      </c>
    </row>
    <row r="54" spans="1:7" outlineLevel="1">
      <c r="A54" s="53" t="s">
        <v>177</v>
      </c>
      <c r="B54" s="50"/>
      <c r="C54" s="51">
        <v>49</v>
      </c>
      <c r="D54" s="54"/>
      <c r="E54" s="60"/>
      <c r="F54" s="118"/>
      <c r="G54" s="89">
        <f t="shared" si="1"/>
        <v>0</v>
      </c>
    </row>
    <row r="55" spans="1:7" outlineLevel="1">
      <c r="A55" s="53" t="s">
        <v>178</v>
      </c>
      <c r="B55" s="50"/>
      <c r="C55" s="51">
        <v>50</v>
      </c>
      <c r="D55" s="54"/>
      <c r="E55" s="60"/>
      <c r="F55" s="118"/>
      <c r="G55" s="89">
        <f t="shared" si="1"/>
        <v>0</v>
      </c>
    </row>
    <row r="56" spans="1:7" outlineLevel="1">
      <c r="A56" s="53" t="s">
        <v>179</v>
      </c>
      <c r="B56" s="50"/>
      <c r="C56" s="51">
        <v>51</v>
      </c>
      <c r="D56" s="54"/>
      <c r="E56" s="60"/>
      <c r="F56" s="118"/>
      <c r="G56" s="89">
        <f t="shared" si="1"/>
        <v>0</v>
      </c>
    </row>
    <row r="57" spans="1:7" outlineLevel="1">
      <c r="A57" s="53" t="s">
        <v>180</v>
      </c>
      <c r="B57" s="50"/>
      <c r="C57" s="51">
        <v>52</v>
      </c>
      <c r="D57" s="54"/>
      <c r="E57" s="60"/>
      <c r="F57" s="118"/>
      <c r="G57" s="89">
        <f t="shared" si="1"/>
        <v>0</v>
      </c>
    </row>
    <row r="58" spans="1:7" outlineLevel="1">
      <c r="A58" s="53" t="s">
        <v>181</v>
      </c>
      <c r="B58" s="50"/>
      <c r="C58" s="51">
        <v>53</v>
      </c>
      <c r="D58" s="54"/>
      <c r="E58" s="60"/>
      <c r="F58" s="118"/>
      <c r="G58" s="89">
        <f t="shared" si="1"/>
        <v>0</v>
      </c>
    </row>
    <row r="59" spans="1:7" outlineLevel="1">
      <c r="A59" s="53" t="s">
        <v>182</v>
      </c>
      <c r="B59" s="50"/>
      <c r="C59" s="51">
        <v>54</v>
      </c>
      <c r="D59" s="54"/>
      <c r="E59" s="60"/>
      <c r="F59" s="118"/>
      <c r="G59" s="89">
        <f t="shared" si="1"/>
        <v>0</v>
      </c>
    </row>
    <row r="60" spans="1:7" outlineLevel="1">
      <c r="A60" s="53" t="s">
        <v>183</v>
      </c>
      <c r="B60" s="50"/>
      <c r="C60" s="51">
        <v>55</v>
      </c>
      <c r="D60" s="54"/>
      <c r="E60" s="60"/>
      <c r="F60" s="118"/>
      <c r="G60" s="89">
        <f t="shared" si="1"/>
        <v>0</v>
      </c>
    </row>
    <row r="61" spans="1:7" outlineLevel="1">
      <c r="A61" s="53" t="s">
        <v>184</v>
      </c>
      <c r="B61" s="50"/>
      <c r="C61" s="51">
        <v>56</v>
      </c>
      <c r="D61" s="54"/>
      <c r="E61" s="60"/>
      <c r="F61" s="118"/>
      <c r="G61" s="89">
        <f t="shared" si="1"/>
        <v>0</v>
      </c>
    </row>
    <row r="62" spans="1:7" outlineLevel="1">
      <c r="A62" s="53" t="s">
        <v>185</v>
      </c>
      <c r="B62" s="50"/>
      <c r="C62" s="51">
        <v>57</v>
      </c>
      <c r="D62" s="54"/>
      <c r="E62" s="60"/>
      <c r="F62" s="118"/>
      <c r="G62" s="89">
        <f t="shared" si="1"/>
        <v>0</v>
      </c>
    </row>
    <row r="63" spans="1:7" outlineLevel="1">
      <c r="A63" s="53" t="s">
        <v>186</v>
      </c>
      <c r="B63" s="50"/>
      <c r="C63" s="51">
        <v>58</v>
      </c>
      <c r="D63" s="54"/>
      <c r="E63" s="60"/>
      <c r="F63" s="118"/>
      <c r="G63" s="89">
        <f t="shared" si="1"/>
        <v>0</v>
      </c>
    </row>
    <row r="64" spans="1:7" outlineLevel="1">
      <c r="A64" s="53" t="s">
        <v>187</v>
      </c>
      <c r="B64" s="50"/>
      <c r="C64" s="51">
        <v>59</v>
      </c>
      <c r="D64" s="54"/>
      <c r="E64" s="60"/>
      <c r="F64" s="118"/>
      <c r="G64" s="89">
        <f t="shared" si="1"/>
        <v>0</v>
      </c>
    </row>
    <row r="65" spans="1:7" outlineLevel="1">
      <c r="A65" s="53" t="s">
        <v>188</v>
      </c>
      <c r="B65" s="50"/>
      <c r="C65" s="51">
        <v>60</v>
      </c>
      <c r="D65" s="54"/>
      <c r="E65" s="60"/>
      <c r="F65" s="118"/>
      <c r="G65" s="89">
        <f t="shared" si="1"/>
        <v>0</v>
      </c>
    </row>
    <row r="66" spans="1:7" outlineLevel="1">
      <c r="A66" s="53" t="s">
        <v>189</v>
      </c>
      <c r="B66" s="50"/>
      <c r="C66" s="51">
        <v>61</v>
      </c>
      <c r="D66" s="54"/>
      <c r="E66" s="60"/>
      <c r="F66" s="118"/>
      <c r="G66" s="89">
        <f t="shared" si="1"/>
        <v>0</v>
      </c>
    </row>
    <row r="67" spans="1:7" outlineLevel="1">
      <c r="A67" s="53" t="s">
        <v>190</v>
      </c>
      <c r="B67" s="50"/>
      <c r="C67" s="51">
        <v>62</v>
      </c>
      <c r="D67" s="54"/>
      <c r="E67" s="60"/>
      <c r="F67" s="118"/>
      <c r="G67" s="89">
        <f t="shared" si="1"/>
        <v>0</v>
      </c>
    </row>
    <row r="68" spans="1:7" outlineLevel="1">
      <c r="A68" s="53" t="s">
        <v>191</v>
      </c>
      <c r="B68" s="50"/>
      <c r="C68" s="51">
        <v>63</v>
      </c>
      <c r="D68" s="54"/>
      <c r="E68" s="60"/>
      <c r="F68" s="118"/>
      <c r="G68" s="89">
        <f t="shared" si="1"/>
        <v>0</v>
      </c>
    </row>
    <row r="69" spans="1:7" outlineLevel="1">
      <c r="A69" s="53" t="s">
        <v>192</v>
      </c>
      <c r="B69" s="50"/>
      <c r="C69" s="51">
        <v>64</v>
      </c>
      <c r="D69" s="54"/>
      <c r="E69" s="60"/>
      <c r="F69" s="118"/>
      <c r="G69" s="89">
        <f t="shared" si="1"/>
        <v>0</v>
      </c>
    </row>
    <row r="70" spans="1:7" outlineLevel="1">
      <c r="A70" s="53" t="s">
        <v>193</v>
      </c>
      <c r="B70" s="50"/>
      <c r="C70" s="51">
        <v>65</v>
      </c>
      <c r="D70" s="54"/>
      <c r="E70" s="60"/>
      <c r="F70" s="118"/>
      <c r="G70" s="89">
        <f t="shared" ref="G70:G133" si="4">SUM(D70:F70)</f>
        <v>0</v>
      </c>
    </row>
    <row r="71" spans="1:7" outlineLevel="1">
      <c r="A71" s="53" t="s">
        <v>194</v>
      </c>
      <c r="B71" s="50"/>
      <c r="C71" s="51">
        <v>66</v>
      </c>
      <c r="D71" s="54"/>
      <c r="E71" s="60"/>
      <c r="F71" s="118"/>
      <c r="G71" s="89">
        <f t="shared" si="4"/>
        <v>0</v>
      </c>
    </row>
    <row r="72" spans="1:7" outlineLevel="1">
      <c r="A72" s="53" t="s">
        <v>195</v>
      </c>
      <c r="B72" s="50"/>
      <c r="C72" s="51">
        <v>67</v>
      </c>
      <c r="D72" s="54"/>
      <c r="E72" s="60"/>
      <c r="F72" s="118"/>
      <c r="G72" s="89">
        <f t="shared" si="4"/>
        <v>0</v>
      </c>
    </row>
    <row r="73" spans="1:7" outlineLevel="1">
      <c r="A73" s="53" t="s">
        <v>196</v>
      </c>
      <c r="B73" s="50"/>
      <c r="C73" s="51">
        <v>68</v>
      </c>
      <c r="D73" s="54"/>
      <c r="E73" s="60"/>
      <c r="F73" s="118"/>
      <c r="G73" s="89">
        <f t="shared" si="4"/>
        <v>0</v>
      </c>
    </row>
    <row r="74" spans="1:7" outlineLevel="1">
      <c r="A74" s="53" t="s">
        <v>197</v>
      </c>
      <c r="B74" s="50"/>
      <c r="C74" s="51">
        <v>69</v>
      </c>
      <c r="D74" s="54"/>
      <c r="E74" s="60"/>
      <c r="F74" s="118"/>
      <c r="G74" s="89">
        <f t="shared" si="4"/>
        <v>0</v>
      </c>
    </row>
    <row r="75" spans="1:7" outlineLevel="1">
      <c r="A75" s="53" t="s">
        <v>198</v>
      </c>
      <c r="B75" s="50"/>
      <c r="C75" s="51">
        <v>70</v>
      </c>
      <c r="D75" s="54"/>
      <c r="E75" s="60"/>
      <c r="F75" s="118"/>
      <c r="G75" s="89">
        <f t="shared" si="4"/>
        <v>0</v>
      </c>
    </row>
    <row r="76" spans="1:7" outlineLevel="1">
      <c r="A76" s="53" t="s">
        <v>199</v>
      </c>
      <c r="B76" s="50"/>
      <c r="C76" s="51">
        <v>71</v>
      </c>
      <c r="D76" s="54"/>
      <c r="E76" s="60"/>
      <c r="F76" s="118"/>
      <c r="G76" s="89">
        <f t="shared" si="4"/>
        <v>0</v>
      </c>
    </row>
    <row r="77" spans="1:7" outlineLevel="1">
      <c r="A77" s="53" t="s">
        <v>200</v>
      </c>
      <c r="B77" s="50"/>
      <c r="C77" s="51">
        <v>72</v>
      </c>
      <c r="D77" s="54"/>
      <c r="E77" s="60"/>
      <c r="F77" s="118"/>
      <c r="G77" s="89">
        <f t="shared" si="4"/>
        <v>0</v>
      </c>
    </row>
    <row r="78" spans="1:7" outlineLevel="1">
      <c r="A78" s="53" t="s">
        <v>201</v>
      </c>
      <c r="B78" s="50"/>
      <c r="C78" s="51">
        <v>73</v>
      </c>
      <c r="D78" s="54"/>
      <c r="E78" s="60"/>
      <c r="F78" s="118"/>
      <c r="G78" s="89">
        <f t="shared" si="4"/>
        <v>0</v>
      </c>
    </row>
    <row r="79" spans="1:7" outlineLevel="1">
      <c r="A79" s="53" t="s">
        <v>202</v>
      </c>
      <c r="B79" s="50"/>
      <c r="C79" s="51">
        <v>74</v>
      </c>
      <c r="D79" s="54"/>
      <c r="E79" s="60"/>
      <c r="F79" s="118"/>
      <c r="G79" s="89">
        <f t="shared" si="4"/>
        <v>0</v>
      </c>
    </row>
    <row r="80" spans="1:7" outlineLevel="1">
      <c r="A80" s="53" t="s">
        <v>203</v>
      </c>
      <c r="B80" s="50"/>
      <c r="C80" s="51">
        <v>75</v>
      </c>
      <c r="D80" s="54"/>
      <c r="E80" s="60"/>
      <c r="F80" s="118"/>
      <c r="G80" s="89">
        <f t="shared" si="4"/>
        <v>0</v>
      </c>
    </row>
    <row r="81" spans="1:7" outlineLevel="1">
      <c r="A81" s="53" t="s">
        <v>204</v>
      </c>
      <c r="B81" s="50"/>
      <c r="C81" s="51">
        <v>76</v>
      </c>
      <c r="D81" s="54"/>
      <c r="E81" s="60"/>
      <c r="F81" s="118"/>
      <c r="G81" s="89">
        <f t="shared" si="4"/>
        <v>0</v>
      </c>
    </row>
    <row r="82" spans="1:7" outlineLevel="1">
      <c r="A82" s="53" t="s">
        <v>205</v>
      </c>
      <c r="B82" s="50"/>
      <c r="C82" s="51">
        <v>77</v>
      </c>
      <c r="D82" s="54"/>
      <c r="E82" s="60"/>
      <c r="F82" s="118"/>
      <c r="G82" s="89">
        <f t="shared" si="4"/>
        <v>0</v>
      </c>
    </row>
    <row r="83" spans="1:7" outlineLevel="1">
      <c r="A83" s="53" t="s">
        <v>206</v>
      </c>
      <c r="B83" s="50"/>
      <c r="C83" s="51">
        <v>78</v>
      </c>
      <c r="D83" s="54"/>
      <c r="E83" s="60"/>
      <c r="F83" s="118"/>
      <c r="G83" s="89">
        <f t="shared" si="4"/>
        <v>0</v>
      </c>
    </row>
    <row r="84" spans="1:7" outlineLevel="1">
      <c r="A84" s="53" t="s">
        <v>207</v>
      </c>
      <c r="B84" s="50"/>
      <c r="C84" s="51">
        <v>79</v>
      </c>
      <c r="D84" s="54"/>
      <c r="E84" s="60"/>
      <c r="F84" s="118"/>
      <c r="G84" s="89">
        <f t="shared" si="4"/>
        <v>0</v>
      </c>
    </row>
    <row r="85" spans="1:7" outlineLevel="1">
      <c r="A85" s="53" t="s">
        <v>208</v>
      </c>
      <c r="B85" s="50"/>
      <c r="C85" s="51">
        <v>80</v>
      </c>
      <c r="D85" s="54"/>
      <c r="E85" s="60"/>
      <c r="F85" s="118"/>
      <c r="G85" s="89">
        <f t="shared" si="4"/>
        <v>0</v>
      </c>
    </row>
    <row r="86" spans="1:7" outlineLevel="1">
      <c r="A86" s="53" t="s">
        <v>209</v>
      </c>
      <c r="B86" s="50"/>
      <c r="C86" s="51">
        <v>81</v>
      </c>
      <c r="D86" s="54"/>
      <c r="E86" s="60"/>
      <c r="F86" s="118"/>
      <c r="G86" s="89">
        <f t="shared" si="4"/>
        <v>0</v>
      </c>
    </row>
    <row r="87" spans="1:7" outlineLevel="1">
      <c r="A87" s="53" t="s">
        <v>210</v>
      </c>
      <c r="B87" s="50"/>
      <c r="C87" s="51">
        <v>82</v>
      </c>
      <c r="D87" s="54"/>
      <c r="E87" s="60"/>
      <c r="F87" s="118"/>
      <c r="G87" s="89">
        <f t="shared" si="4"/>
        <v>0</v>
      </c>
    </row>
    <row r="88" spans="1:7" outlineLevel="1">
      <c r="A88" s="53" t="s">
        <v>211</v>
      </c>
      <c r="B88" s="50"/>
      <c r="C88" s="51">
        <v>83</v>
      </c>
      <c r="D88" s="54"/>
      <c r="E88" s="60"/>
      <c r="F88" s="118"/>
      <c r="G88" s="89">
        <f t="shared" si="4"/>
        <v>0</v>
      </c>
    </row>
    <row r="89" spans="1:7" outlineLevel="1">
      <c r="A89" s="53" t="s">
        <v>212</v>
      </c>
      <c r="B89" s="50"/>
      <c r="C89" s="51">
        <v>84</v>
      </c>
      <c r="D89" s="54"/>
      <c r="E89" s="60"/>
      <c r="F89" s="118"/>
      <c r="G89" s="89">
        <f t="shared" si="4"/>
        <v>0</v>
      </c>
    </row>
    <row r="90" spans="1:7" outlineLevel="1">
      <c r="A90" s="53" t="s">
        <v>213</v>
      </c>
      <c r="B90" s="50"/>
      <c r="C90" s="51">
        <v>85</v>
      </c>
      <c r="D90" s="54"/>
      <c r="E90" s="60"/>
      <c r="F90" s="118"/>
      <c r="G90" s="89">
        <f t="shared" si="4"/>
        <v>0</v>
      </c>
    </row>
    <row r="91" spans="1:7" outlineLevel="1">
      <c r="A91" s="53" t="s">
        <v>214</v>
      </c>
      <c r="B91" s="50"/>
      <c r="C91" s="51">
        <v>86</v>
      </c>
      <c r="D91" s="54"/>
      <c r="E91" s="60"/>
      <c r="F91" s="118"/>
      <c r="G91" s="89">
        <f t="shared" si="4"/>
        <v>0</v>
      </c>
    </row>
    <row r="92" spans="1:7" outlineLevel="1">
      <c r="A92" s="53" t="s">
        <v>215</v>
      </c>
      <c r="B92" s="50"/>
      <c r="C92" s="51">
        <v>87</v>
      </c>
      <c r="D92" s="54"/>
      <c r="E92" s="60"/>
      <c r="F92" s="118"/>
      <c r="G92" s="89">
        <f t="shared" si="4"/>
        <v>0</v>
      </c>
    </row>
    <row r="93" spans="1:7" outlineLevel="1">
      <c r="A93" s="53" t="s">
        <v>216</v>
      </c>
      <c r="B93" s="50"/>
      <c r="C93" s="51">
        <v>88</v>
      </c>
      <c r="D93" s="54"/>
      <c r="E93" s="60"/>
      <c r="F93" s="118"/>
      <c r="G93" s="89">
        <f t="shared" si="4"/>
        <v>0</v>
      </c>
    </row>
    <row r="94" spans="1:7" outlineLevel="1">
      <c r="A94" s="53" t="s">
        <v>217</v>
      </c>
      <c r="B94" s="50"/>
      <c r="C94" s="51">
        <v>89</v>
      </c>
      <c r="D94" s="54"/>
      <c r="E94" s="60"/>
      <c r="F94" s="118"/>
      <c r="G94" s="89">
        <f t="shared" si="4"/>
        <v>0</v>
      </c>
    </row>
    <row r="95" spans="1:7" outlineLevel="1">
      <c r="A95" s="53" t="s">
        <v>218</v>
      </c>
      <c r="B95" s="50"/>
      <c r="C95" s="51">
        <v>90</v>
      </c>
      <c r="D95" s="54"/>
      <c r="E95" s="60"/>
      <c r="F95" s="118"/>
      <c r="G95" s="89">
        <f t="shared" si="4"/>
        <v>0</v>
      </c>
    </row>
    <row r="96" spans="1:7" outlineLevel="1">
      <c r="A96" s="53" t="s">
        <v>219</v>
      </c>
      <c r="B96" s="50"/>
      <c r="C96" s="51">
        <v>91</v>
      </c>
      <c r="D96" s="54"/>
      <c r="E96" s="60"/>
      <c r="F96" s="118"/>
      <c r="G96" s="89">
        <f t="shared" si="4"/>
        <v>0</v>
      </c>
    </row>
    <row r="97" spans="1:7" outlineLevel="1">
      <c r="A97" s="53" t="s">
        <v>220</v>
      </c>
      <c r="B97" s="50"/>
      <c r="C97" s="51">
        <v>92</v>
      </c>
      <c r="D97" s="54"/>
      <c r="E97" s="60"/>
      <c r="F97" s="118"/>
      <c r="G97" s="89">
        <f t="shared" si="4"/>
        <v>0</v>
      </c>
    </row>
    <row r="98" spans="1:7" outlineLevel="1">
      <c r="A98" s="53" t="s">
        <v>221</v>
      </c>
      <c r="B98" s="50"/>
      <c r="C98" s="51">
        <v>93</v>
      </c>
      <c r="D98" s="54"/>
      <c r="E98" s="60"/>
      <c r="F98" s="118"/>
      <c r="G98" s="89">
        <f t="shared" si="4"/>
        <v>0</v>
      </c>
    </row>
    <row r="99" spans="1:7" outlineLevel="1">
      <c r="A99" s="53" t="s">
        <v>222</v>
      </c>
      <c r="B99" s="50"/>
      <c r="C99" s="51">
        <v>94</v>
      </c>
      <c r="D99" s="54"/>
      <c r="E99" s="60"/>
      <c r="F99" s="118"/>
      <c r="G99" s="89">
        <f t="shared" si="4"/>
        <v>0</v>
      </c>
    </row>
    <row r="100" spans="1:7" outlineLevel="1">
      <c r="A100" s="53" t="s">
        <v>223</v>
      </c>
      <c r="B100" s="50"/>
      <c r="C100" s="51">
        <v>95</v>
      </c>
      <c r="D100" s="54"/>
      <c r="E100" s="60"/>
      <c r="F100" s="118"/>
      <c r="G100" s="89">
        <f t="shared" si="4"/>
        <v>0</v>
      </c>
    </row>
    <row r="101" spans="1:7" outlineLevel="1">
      <c r="A101" s="53" t="s">
        <v>224</v>
      </c>
      <c r="B101" s="50"/>
      <c r="C101" s="51">
        <v>96</v>
      </c>
      <c r="D101" s="54"/>
      <c r="E101" s="60"/>
      <c r="F101" s="118"/>
      <c r="G101" s="89">
        <f t="shared" si="4"/>
        <v>0</v>
      </c>
    </row>
    <row r="102" spans="1:7" outlineLevel="1">
      <c r="A102" s="53" t="s">
        <v>225</v>
      </c>
      <c r="B102" s="50"/>
      <c r="C102" s="51">
        <v>97</v>
      </c>
      <c r="D102" s="54"/>
      <c r="E102" s="60"/>
      <c r="F102" s="118"/>
      <c r="G102" s="89">
        <f t="shared" si="4"/>
        <v>0</v>
      </c>
    </row>
    <row r="103" spans="1:7" outlineLevel="1">
      <c r="A103" s="53" t="s">
        <v>226</v>
      </c>
      <c r="B103" s="50"/>
      <c r="C103" s="51">
        <v>98</v>
      </c>
      <c r="D103" s="54"/>
      <c r="E103" s="60"/>
      <c r="F103" s="118"/>
      <c r="G103" s="89">
        <f t="shared" si="4"/>
        <v>0</v>
      </c>
    </row>
    <row r="104" spans="1:7" outlineLevel="1">
      <c r="A104" s="53" t="s">
        <v>227</v>
      </c>
      <c r="B104" s="50"/>
      <c r="C104" s="51">
        <v>99</v>
      </c>
      <c r="D104" s="54"/>
      <c r="E104" s="60"/>
      <c r="F104" s="118"/>
      <c r="G104" s="89">
        <f t="shared" si="4"/>
        <v>0</v>
      </c>
    </row>
    <row r="105" spans="1:7" outlineLevel="1">
      <c r="A105" s="53" t="s">
        <v>228</v>
      </c>
      <c r="B105" s="50"/>
      <c r="C105" s="51">
        <v>100</v>
      </c>
      <c r="D105" s="54"/>
      <c r="E105" s="60"/>
      <c r="F105" s="118"/>
      <c r="G105" s="89">
        <f t="shared" si="4"/>
        <v>0</v>
      </c>
    </row>
    <row r="106" spans="1:7" outlineLevel="1">
      <c r="A106" s="53" t="s">
        <v>229</v>
      </c>
      <c r="B106" s="50"/>
      <c r="C106" s="51">
        <v>101</v>
      </c>
      <c r="D106" s="54"/>
      <c r="E106" s="60"/>
      <c r="F106" s="118"/>
      <c r="G106" s="89">
        <f t="shared" si="4"/>
        <v>0</v>
      </c>
    </row>
    <row r="107" spans="1:7" outlineLevel="1">
      <c r="A107" s="53" t="s">
        <v>230</v>
      </c>
      <c r="B107" s="50"/>
      <c r="C107" s="51">
        <v>102</v>
      </c>
      <c r="D107" s="54"/>
      <c r="E107" s="60"/>
      <c r="F107" s="118"/>
      <c r="G107" s="89">
        <f t="shared" si="4"/>
        <v>0</v>
      </c>
    </row>
    <row r="108" spans="1:7" outlineLevel="1">
      <c r="A108" s="53" t="s">
        <v>231</v>
      </c>
      <c r="B108" s="50"/>
      <c r="C108" s="51">
        <v>103</v>
      </c>
      <c r="D108" s="54"/>
      <c r="E108" s="60"/>
      <c r="F108" s="118"/>
      <c r="G108" s="89">
        <f t="shared" si="4"/>
        <v>0</v>
      </c>
    </row>
    <row r="109" spans="1:7" outlineLevel="1">
      <c r="A109" s="53" t="s">
        <v>232</v>
      </c>
      <c r="B109" s="50"/>
      <c r="C109" s="51">
        <v>104</v>
      </c>
      <c r="D109" s="54"/>
      <c r="E109" s="60"/>
      <c r="F109" s="118"/>
      <c r="G109" s="89">
        <f t="shared" si="4"/>
        <v>0</v>
      </c>
    </row>
    <row r="110" spans="1:7" outlineLevel="1">
      <c r="A110" s="53" t="s">
        <v>233</v>
      </c>
      <c r="B110" s="50"/>
      <c r="C110" s="51">
        <v>105</v>
      </c>
      <c r="D110" s="54"/>
      <c r="E110" s="60"/>
      <c r="F110" s="118"/>
      <c r="G110" s="89">
        <f t="shared" si="4"/>
        <v>0</v>
      </c>
    </row>
    <row r="111" spans="1:7" outlineLevel="1">
      <c r="A111" s="53" t="s">
        <v>234</v>
      </c>
      <c r="B111" s="50"/>
      <c r="C111" s="51">
        <v>106</v>
      </c>
      <c r="D111" s="54"/>
      <c r="E111" s="60"/>
      <c r="F111" s="118"/>
      <c r="G111" s="89">
        <f t="shared" si="4"/>
        <v>0</v>
      </c>
    </row>
    <row r="112" spans="1:7" outlineLevel="1">
      <c r="A112" s="53" t="s">
        <v>235</v>
      </c>
      <c r="B112" s="50"/>
      <c r="C112" s="51">
        <v>107</v>
      </c>
      <c r="D112" s="54"/>
      <c r="E112" s="60"/>
      <c r="F112" s="118"/>
      <c r="G112" s="89">
        <f t="shared" si="4"/>
        <v>0</v>
      </c>
    </row>
    <row r="113" spans="1:7" outlineLevel="1">
      <c r="A113" s="53" t="s">
        <v>236</v>
      </c>
      <c r="B113" s="50"/>
      <c r="C113" s="51">
        <v>108</v>
      </c>
      <c r="D113" s="54"/>
      <c r="E113" s="60"/>
      <c r="F113" s="118"/>
      <c r="G113" s="89">
        <f t="shared" si="4"/>
        <v>0</v>
      </c>
    </row>
    <row r="114" spans="1:7" outlineLevel="1">
      <c r="A114" s="53" t="s">
        <v>237</v>
      </c>
      <c r="B114" s="50"/>
      <c r="C114" s="51">
        <v>109</v>
      </c>
      <c r="D114" s="54"/>
      <c r="E114" s="60"/>
      <c r="F114" s="118"/>
      <c r="G114" s="89">
        <f t="shared" si="4"/>
        <v>0</v>
      </c>
    </row>
    <row r="115" spans="1:7" outlineLevel="1">
      <c r="A115" s="53" t="s">
        <v>238</v>
      </c>
      <c r="B115" s="50"/>
      <c r="C115" s="51">
        <v>110</v>
      </c>
      <c r="D115" s="54"/>
      <c r="E115" s="60"/>
      <c r="F115" s="118"/>
      <c r="G115" s="89">
        <f t="shared" si="4"/>
        <v>0</v>
      </c>
    </row>
    <row r="116" spans="1:7" outlineLevel="1">
      <c r="A116" s="53" t="s">
        <v>239</v>
      </c>
      <c r="B116" s="50"/>
      <c r="C116" s="51">
        <v>111</v>
      </c>
      <c r="D116" s="54"/>
      <c r="E116" s="60"/>
      <c r="F116" s="118"/>
      <c r="G116" s="89">
        <f t="shared" si="4"/>
        <v>0</v>
      </c>
    </row>
    <row r="117" spans="1:7" outlineLevel="1">
      <c r="A117" s="53" t="s">
        <v>240</v>
      </c>
      <c r="B117" s="50"/>
      <c r="C117" s="51">
        <v>112</v>
      </c>
      <c r="D117" s="54"/>
      <c r="E117" s="60"/>
      <c r="F117" s="118"/>
      <c r="G117" s="89">
        <f t="shared" si="4"/>
        <v>0</v>
      </c>
    </row>
    <row r="118" spans="1:7" outlineLevel="1">
      <c r="A118" s="53" t="s">
        <v>241</v>
      </c>
      <c r="B118" s="50"/>
      <c r="C118" s="51">
        <v>113</v>
      </c>
      <c r="D118" s="54"/>
      <c r="E118" s="60"/>
      <c r="F118" s="118"/>
      <c r="G118" s="89">
        <f t="shared" si="4"/>
        <v>0</v>
      </c>
    </row>
    <row r="119" spans="1:7" outlineLevel="1">
      <c r="A119" s="53" t="s">
        <v>242</v>
      </c>
      <c r="B119" s="50"/>
      <c r="C119" s="51">
        <v>114</v>
      </c>
      <c r="D119" s="54"/>
      <c r="E119" s="60"/>
      <c r="F119" s="118"/>
      <c r="G119" s="89">
        <f t="shared" si="4"/>
        <v>0</v>
      </c>
    </row>
    <row r="120" spans="1:7" outlineLevel="1">
      <c r="A120" s="53" t="s">
        <v>243</v>
      </c>
      <c r="B120" s="50"/>
      <c r="C120" s="51">
        <v>115</v>
      </c>
      <c r="D120" s="54"/>
      <c r="E120" s="60"/>
      <c r="F120" s="118"/>
      <c r="G120" s="89">
        <f t="shared" si="4"/>
        <v>0</v>
      </c>
    </row>
    <row r="121" spans="1:7" outlineLevel="1">
      <c r="A121" s="53" t="s">
        <v>244</v>
      </c>
      <c r="B121" s="50"/>
      <c r="C121" s="51">
        <v>116</v>
      </c>
      <c r="D121" s="54"/>
      <c r="E121" s="60"/>
      <c r="F121" s="118"/>
      <c r="G121" s="89">
        <f t="shared" si="4"/>
        <v>0</v>
      </c>
    </row>
    <row r="122" spans="1:7" outlineLevel="1">
      <c r="A122" s="53" t="s">
        <v>245</v>
      </c>
      <c r="B122" s="50"/>
      <c r="C122" s="51">
        <v>117</v>
      </c>
      <c r="D122" s="54"/>
      <c r="E122" s="60"/>
      <c r="F122" s="118"/>
      <c r="G122" s="89">
        <f t="shared" si="4"/>
        <v>0</v>
      </c>
    </row>
    <row r="123" spans="1:7" outlineLevel="1">
      <c r="A123" s="53" t="s">
        <v>246</v>
      </c>
      <c r="B123" s="50"/>
      <c r="C123" s="51">
        <v>118</v>
      </c>
      <c r="D123" s="54"/>
      <c r="E123" s="60"/>
      <c r="F123" s="118"/>
      <c r="G123" s="89">
        <f t="shared" si="4"/>
        <v>0</v>
      </c>
    </row>
    <row r="124" spans="1:7" outlineLevel="1">
      <c r="A124" s="53" t="s">
        <v>247</v>
      </c>
      <c r="B124" s="50"/>
      <c r="C124" s="51">
        <v>119</v>
      </c>
      <c r="D124" s="54"/>
      <c r="E124" s="60"/>
      <c r="F124" s="118"/>
      <c r="G124" s="89">
        <f t="shared" si="4"/>
        <v>0</v>
      </c>
    </row>
    <row r="125" spans="1:7" outlineLevel="1">
      <c r="A125" s="53" t="s">
        <v>248</v>
      </c>
      <c r="B125" s="50"/>
      <c r="C125" s="51">
        <v>120</v>
      </c>
      <c r="D125" s="54"/>
      <c r="E125" s="60"/>
      <c r="F125" s="118"/>
      <c r="G125" s="89">
        <f t="shared" si="4"/>
        <v>0</v>
      </c>
    </row>
    <row r="126" spans="1:7" outlineLevel="1">
      <c r="A126" s="53" t="s">
        <v>249</v>
      </c>
      <c r="B126" s="50"/>
      <c r="C126" s="51">
        <v>121</v>
      </c>
      <c r="D126" s="54"/>
      <c r="E126" s="60"/>
      <c r="F126" s="118"/>
      <c r="G126" s="89">
        <f t="shared" si="4"/>
        <v>0</v>
      </c>
    </row>
    <row r="127" spans="1:7" outlineLevel="1">
      <c r="A127" s="53" t="s">
        <v>250</v>
      </c>
      <c r="B127" s="50"/>
      <c r="C127" s="51">
        <v>122</v>
      </c>
      <c r="D127" s="54"/>
      <c r="E127" s="60"/>
      <c r="F127" s="118"/>
      <c r="G127" s="89">
        <f t="shared" si="4"/>
        <v>0</v>
      </c>
    </row>
    <row r="128" spans="1:7" outlineLevel="1">
      <c r="A128" s="53" t="s">
        <v>251</v>
      </c>
      <c r="B128" s="50"/>
      <c r="C128" s="51">
        <v>123</v>
      </c>
      <c r="D128" s="54"/>
      <c r="E128" s="60"/>
      <c r="F128" s="118"/>
      <c r="G128" s="89">
        <f t="shared" si="4"/>
        <v>0</v>
      </c>
    </row>
    <row r="129" spans="1:7" outlineLevel="1">
      <c r="A129" s="53" t="s">
        <v>252</v>
      </c>
      <c r="B129" s="50"/>
      <c r="C129" s="51">
        <v>124</v>
      </c>
      <c r="D129" s="54"/>
      <c r="E129" s="60"/>
      <c r="F129" s="118"/>
      <c r="G129" s="89">
        <f t="shared" si="4"/>
        <v>0</v>
      </c>
    </row>
    <row r="130" spans="1:7" outlineLevel="1">
      <c r="A130" s="53" t="s">
        <v>253</v>
      </c>
      <c r="B130" s="50"/>
      <c r="C130" s="51">
        <v>125</v>
      </c>
      <c r="D130" s="54"/>
      <c r="E130" s="60"/>
      <c r="F130" s="118"/>
      <c r="G130" s="89">
        <f t="shared" si="4"/>
        <v>0</v>
      </c>
    </row>
    <row r="131" spans="1:7" outlineLevel="1">
      <c r="A131" s="53" t="s">
        <v>254</v>
      </c>
      <c r="B131" s="50"/>
      <c r="C131" s="51">
        <v>126</v>
      </c>
      <c r="D131" s="54"/>
      <c r="E131" s="60"/>
      <c r="F131" s="118"/>
      <c r="G131" s="89">
        <f t="shared" si="4"/>
        <v>0</v>
      </c>
    </row>
    <row r="132" spans="1:7" outlineLevel="1">
      <c r="A132" s="53" t="s">
        <v>255</v>
      </c>
      <c r="B132" s="50"/>
      <c r="C132" s="51">
        <v>127</v>
      </c>
      <c r="D132" s="54"/>
      <c r="E132" s="60"/>
      <c r="F132" s="118"/>
      <c r="G132" s="89">
        <f t="shared" si="4"/>
        <v>0</v>
      </c>
    </row>
    <row r="133" spans="1:7" outlineLevel="1">
      <c r="A133" s="53" t="s">
        <v>256</v>
      </c>
      <c r="B133" s="50"/>
      <c r="C133" s="51">
        <v>128</v>
      </c>
      <c r="D133" s="54"/>
      <c r="E133" s="60"/>
      <c r="F133" s="118"/>
      <c r="G133" s="89">
        <f t="shared" si="4"/>
        <v>0</v>
      </c>
    </row>
    <row r="134" spans="1:7" outlineLevel="1">
      <c r="A134" s="53" t="s">
        <v>257</v>
      </c>
      <c r="B134" s="50"/>
      <c r="C134" s="51">
        <v>129</v>
      </c>
      <c r="D134" s="54"/>
      <c r="E134" s="60"/>
      <c r="F134" s="118"/>
      <c r="G134" s="89">
        <f t="shared" ref="G134:G197" si="5">SUM(D134:F134)</f>
        <v>0</v>
      </c>
    </row>
    <row r="135" spans="1:7" outlineLevel="1">
      <c r="A135" s="53" t="s">
        <v>258</v>
      </c>
      <c r="B135" s="50"/>
      <c r="C135" s="51">
        <v>130</v>
      </c>
      <c r="D135" s="54"/>
      <c r="E135" s="60"/>
      <c r="F135" s="118"/>
      <c r="G135" s="89">
        <f t="shared" si="5"/>
        <v>0</v>
      </c>
    </row>
    <row r="136" spans="1:7" outlineLevel="1">
      <c r="A136" s="53" t="s">
        <v>259</v>
      </c>
      <c r="B136" s="50"/>
      <c r="C136" s="51">
        <v>131</v>
      </c>
      <c r="D136" s="54"/>
      <c r="E136" s="60"/>
      <c r="F136" s="118"/>
      <c r="G136" s="89">
        <f t="shared" si="5"/>
        <v>0</v>
      </c>
    </row>
    <row r="137" spans="1:7" outlineLevel="1">
      <c r="A137" s="53" t="s">
        <v>260</v>
      </c>
      <c r="B137" s="50"/>
      <c r="C137" s="51">
        <v>132</v>
      </c>
      <c r="D137" s="54"/>
      <c r="E137" s="60"/>
      <c r="F137" s="118"/>
      <c r="G137" s="89">
        <f t="shared" si="5"/>
        <v>0</v>
      </c>
    </row>
    <row r="138" spans="1:7" outlineLevel="1">
      <c r="A138" s="53" t="s">
        <v>261</v>
      </c>
      <c r="B138" s="50"/>
      <c r="C138" s="51">
        <v>133</v>
      </c>
      <c r="D138" s="54"/>
      <c r="E138" s="60"/>
      <c r="F138" s="118"/>
      <c r="G138" s="89">
        <f t="shared" si="5"/>
        <v>0</v>
      </c>
    </row>
    <row r="139" spans="1:7" outlineLevel="1">
      <c r="A139" s="53" t="s">
        <v>262</v>
      </c>
      <c r="B139" s="50"/>
      <c r="C139" s="51">
        <v>134</v>
      </c>
      <c r="D139" s="54"/>
      <c r="E139" s="60"/>
      <c r="F139" s="118"/>
      <c r="G139" s="89">
        <f t="shared" si="5"/>
        <v>0</v>
      </c>
    </row>
    <row r="140" spans="1:7" outlineLevel="1">
      <c r="A140" s="53" t="s">
        <v>263</v>
      </c>
      <c r="B140" s="50"/>
      <c r="C140" s="51">
        <v>135</v>
      </c>
      <c r="D140" s="54"/>
      <c r="E140" s="60"/>
      <c r="F140" s="118"/>
      <c r="G140" s="89">
        <f t="shared" si="5"/>
        <v>0</v>
      </c>
    </row>
    <row r="141" spans="1:7" outlineLevel="1">
      <c r="A141" s="53" t="s">
        <v>264</v>
      </c>
      <c r="B141" s="50"/>
      <c r="C141" s="51">
        <v>136</v>
      </c>
      <c r="D141" s="54"/>
      <c r="E141" s="60"/>
      <c r="F141" s="118"/>
      <c r="G141" s="89">
        <f t="shared" si="5"/>
        <v>0</v>
      </c>
    </row>
    <row r="142" spans="1:7" outlineLevel="1">
      <c r="A142" s="53" t="s">
        <v>265</v>
      </c>
      <c r="B142" s="50"/>
      <c r="C142" s="51">
        <v>137</v>
      </c>
      <c r="D142" s="54"/>
      <c r="E142" s="60"/>
      <c r="F142" s="118"/>
      <c r="G142" s="89">
        <f t="shared" si="5"/>
        <v>0</v>
      </c>
    </row>
    <row r="143" spans="1:7" outlineLevel="1">
      <c r="A143" s="53" t="s">
        <v>266</v>
      </c>
      <c r="B143" s="50"/>
      <c r="C143" s="51">
        <v>138</v>
      </c>
      <c r="D143" s="54"/>
      <c r="E143" s="60"/>
      <c r="F143" s="118"/>
      <c r="G143" s="89">
        <f t="shared" si="5"/>
        <v>0</v>
      </c>
    </row>
    <row r="144" spans="1:7" outlineLevel="1">
      <c r="A144" s="53" t="s">
        <v>267</v>
      </c>
      <c r="B144" s="50"/>
      <c r="C144" s="51">
        <v>139</v>
      </c>
      <c r="D144" s="54"/>
      <c r="E144" s="60"/>
      <c r="F144" s="118"/>
      <c r="G144" s="89">
        <f t="shared" si="5"/>
        <v>0</v>
      </c>
    </row>
    <row r="145" spans="1:7" outlineLevel="1">
      <c r="A145" s="53" t="s">
        <v>268</v>
      </c>
      <c r="B145" s="50"/>
      <c r="C145" s="51">
        <v>140</v>
      </c>
      <c r="D145" s="54"/>
      <c r="E145" s="60"/>
      <c r="F145" s="118"/>
      <c r="G145" s="89">
        <f t="shared" si="5"/>
        <v>0</v>
      </c>
    </row>
    <row r="146" spans="1:7" outlineLevel="1">
      <c r="A146" s="53" t="s">
        <v>269</v>
      </c>
      <c r="B146" s="50"/>
      <c r="C146" s="51">
        <v>141</v>
      </c>
      <c r="D146" s="54"/>
      <c r="E146" s="60"/>
      <c r="F146" s="118"/>
      <c r="G146" s="89">
        <f t="shared" si="5"/>
        <v>0</v>
      </c>
    </row>
    <row r="147" spans="1:7" outlineLevel="1">
      <c r="A147" s="53" t="s">
        <v>270</v>
      </c>
      <c r="B147" s="50"/>
      <c r="C147" s="51">
        <v>142</v>
      </c>
      <c r="D147" s="54"/>
      <c r="E147" s="60"/>
      <c r="F147" s="118"/>
      <c r="G147" s="89">
        <f t="shared" si="5"/>
        <v>0</v>
      </c>
    </row>
    <row r="148" spans="1:7" outlineLevel="1">
      <c r="A148" s="53" t="s">
        <v>271</v>
      </c>
      <c r="B148" s="50"/>
      <c r="C148" s="51">
        <v>143</v>
      </c>
      <c r="D148" s="54"/>
      <c r="E148" s="60"/>
      <c r="F148" s="118"/>
      <c r="G148" s="89">
        <f t="shared" si="5"/>
        <v>0</v>
      </c>
    </row>
    <row r="149" spans="1:7" outlineLevel="1">
      <c r="A149" s="53" t="s">
        <v>272</v>
      </c>
      <c r="B149" s="50"/>
      <c r="C149" s="51">
        <v>144</v>
      </c>
      <c r="D149" s="54"/>
      <c r="E149" s="60"/>
      <c r="F149" s="118"/>
      <c r="G149" s="89">
        <f t="shared" si="5"/>
        <v>0</v>
      </c>
    </row>
    <row r="150" spans="1:7" outlineLevel="1">
      <c r="A150" s="53" t="s">
        <v>273</v>
      </c>
      <c r="B150" s="50"/>
      <c r="C150" s="51">
        <v>145</v>
      </c>
      <c r="D150" s="54"/>
      <c r="E150" s="60"/>
      <c r="F150" s="118"/>
      <c r="G150" s="89">
        <f t="shared" si="5"/>
        <v>0</v>
      </c>
    </row>
    <row r="151" spans="1:7" outlineLevel="1">
      <c r="A151" s="53" t="s">
        <v>274</v>
      </c>
      <c r="B151" s="50"/>
      <c r="C151" s="51">
        <v>146</v>
      </c>
      <c r="D151" s="54"/>
      <c r="E151" s="60"/>
      <c r="F151" s="118"/>
      <c r="G151" s="89">
        <f t="shared" si="5"/>
        <v>0</v>
      </c>
    </row>
    <row r="152" spans="1:7" outlineLevel="1">
      <c r="A152" s="53" t="s">
        <v>275</v>
      </c>
      <c r="B152" s="50"/>
      <c r="C152" s="51">
        <v>147</v>
      </c>
      <c r="D152" s="54"/>
      <c r="E152" s="60"/>
      <c r="F152" s="118"/>
      <c r="G152" s="89">
        <f t="shared" si="5"/>
        <v>0</v>
      </c>
    </row>
    <row r="153" spans="1:7" outlineLevel="1">
      <c r="A153" s="53" t="s">
        <v>276</v>
      </c>
      <c r="B153" s="50"/>
      <c r="C153" s="51">
        <v>148</v>
      </c>
      <c r="D153" s="54"/>
      <c r="E153" s="60"/>
      <c r="F153" s="118"/>
      <c r="G153" s="89">
        <f t="shared" si="5"/>
        <v>0</v>
      </c>
    </row>
    <row r="154" spans="1:7" outlineLevel="1">
      <c r="A154" s="53" t="s">
        <v>277</v>
      </c>
      <c r="B154" s="50"/>
      <c r="C154" s="51">
        <v>149</v>
      </c>
      <c r="D154" s="54"/>
      <c r="E154" s="60"/>
      <c r="F154" s="118"/>
      <c r="G154" s="89">
        <f t="shared" si="5"/>
        <v>0</v>
      </c>
    </row>
    <row r="155" spans="1:7" outlineLevel="1">
      <c r="A155" s="53" t="s">
        <v>278</v>
      </c>
      <c r="B155" s="50"/>
      <c r="C155" s="51">
        <v>150</v>
      </c>
      <c r="D155" s="54"/>
      <c r="E155" s="60"/>
      <c r="F155" s="118"/>
      <c r="G155" s="89">
        <f t="shared" si="5"/>
        <v>0</v>
      </c>
    </row>
    <row r="156" spans="1:7" outlineLevel="1">
      <c r="A156" s="53" t="s">
        <v>279</v>
      </c>
      <c r="B156" s="50"/>
      <c r="C156" s="51">
        <v>151</v>
      </c>
      <c r="D156" s="54"/>
      <c r="E156" s="60"/>
      <c r="F156" s="118"/>
      <c r="G156" s="89">
        <f t="shared" si="5"/>
        <v>0</v>
      </c>
    </row>
    <row r="157" spans="1:7" outlineLevel="1">
      <c r="A157" s="53" t="s">
        <v>280</v>
      </c>
      <c r="B157" s="50"/>
      <c r="C157" s="51">
        <v>152</v>
      </c>
      <c r="D157" s="54"/>
      <c r="E157" s="60"/>
      <c r="F157" s="118"/>
      <c r="G157" s="89">
        <f t="shared" si="5"/>
        <v>0</v>
      </c>
    </row>
    <row r="158" spans="1:7" outlineLevel="1">
      <c r="A158" s="53" t="s">
        <v>281</v>
      </c>
      <c r="B158" s="50"/>
      <c r="C158" s="51">
        <v>153</v>
      </c>
      <c r="D158" s="54"/>
      <c r="E158" s="60"/>
      <c r="F158" s="118"/>
      <c r="G158" s="89">
        <f t="shared" si="5"/>
        <v>0</v>
      </c>
    </row>
    <row r="159" spans="1:7" outlineLevel="1">
      <c r="A159" s="53" t="s">
        <v>282</v>
      </c>
      <c r="B159" s="50"/>
      <c r="C159" s="51">
        <v>154</v>
      </c>
      <c r="D159" s="54"/>
      <c r="E159" s="60"/>
      <c r="F159" s="118"/>
      <c r="G159" s="89">
        <f t="shared" si="5"/>
        <v>0</v>
      </c>
    </row>
    <row r="160" spans="1:7" outlineLevel="1">
      <c r="A160" s="53" t="s">
        <v>283</v>
      </c>
      <c r="B160" s="50"/>
      <c r="C160" s="51">
        <v>155</v>
      </c>
      <c r="D160" s="54"/>
      <c r="E160" s="60"/>
      <c r="F160" s="118"/>
      <c r="G160" s="89">
        <f t="shared" si="5"/>
        <v>0</v>
      </c>
    </row>
    <row r="161" spans="1:7" outlineLevel="1">
      <c r="A161" s="53" t="s">
        <v>284</v>
      </c>
      <c r="B161" s="50"/>
      <c r="C161" s="51">
        <v>156</v>
      </c>
      <c r="D161" s="54"/>
      <c r="E161" s="60"/>
      <c r="F161" s="118"/>
      <c r="G161" s="89">
        <f t="shared" si="5"/>
        <v>0</v>
      </c>
    </row>
    <row r="162" spans="1:7" outlineLevel="1">
      <c r="A162" s="53" t="s">
        <v>285</v>
      </c>
      <c r="B162" s="50"/>
      <c r="C162" s="51">
        <v>157</v>
      </c>
      <c r="D162" s="54"/>
      <c r="E162" s="60"/>
      <c r="F162" s="118"/>
      <c r="G162" s="89">
        <f t="shared" si="5"/>
        <v>0</v>
      </c>
    </row>
    <row r="163" spans="1:7" outlineLevel="1">
      <c r="A163" s="53" t="s">
        <v>286</v>
      </c>
      <c r="B163" s="50"/>
      <c r="C163" s="51">
        <v>158</v>
      </c>
      <c r="D163" s="54"/>
      <c r="E163" s="60"/>
      <c r="F163" s="118"/>
      <c r="G163" s="89">
        <f t="shared" si="5"/>
        <v>0</v>
      </c>
    </row>
    <row r="164" spans="1:7" outlineLevel="1">
      <c r="A164" s="53" t="s">
        <v>287</v>
      </c>
      <c r="B164" s="50"/>
      <c r="C164" s="51">
        <v>159</v>
      </c>
      <c r="D164" s="54"/>
      <c r="E164" s="60"/>
      <c r="F164" s="118"/>
      <c r="G164" s="89">
        <f t="shared" si="5"/>
        <v>0</v>
      </c>
    </row>
    <row r="165" spans="1:7" outlineLevel="1">
      <c r="A165" s="53" t="s">
        <v>288</v>
      </c>
      <c r="B165" s="50"/>
      <c r="C165" s="51">
        <v>160</v>
      </c>
      <c r="D165" s="54"/>
      <c r="E165" s="60"/>
      <c r="F165" s="118"/>
      <c r="G165" s="89">
        <f t="shared" si="5"/>
        <v>0</v>
      </c>
    </row>
    <row r="166" spans="1:7" outlineLevel="1">
      <c r="A166" s="53" t="s">
        <v>289</v>
      </c>
      <c r="B166" s="50"/>
      <c r="C166" s="51">
        <v>161</v>
      </c>
      <c r="D166" s="54"/>
      <c r="E166" s="60"/>
      <c r="F166" s="118"/>
      <c r="G166" s="89">
        <f t="shared" si="5"/>
        <v>0</v>
      </c>
    </row>
    <row r="167" spans="1:7" outlineLevel="1">
      <c r="A167" s="53" t="s">
        <v>290</v>
      </c>
      <c r="B167" s="50"/>
      <c r="C167" s="51">
        <v>162</v>
      </c>
      <c r="D167" s="54"/>
      <c r="E167" s="60"/>
      <c r="F167" s="118"/>
      <c r="G167" s="89">
        <f t="shared" si="5"/>
        <v>0</v>
      </c>
    </row>
    <row r="168" spans="1:7" outlineLevel="1">
      <c r="A168" s="53" t="s">
        <v>291</v>
      </c>
      <c r="B168" s="50"/>
      <c r="C168" s="51">
        <v>163</v>
      </c>
      <c r="D168" s="54"/>
      <c r="E168" s="60"/>
      <c r="F168" s="118"/>
      <c r="G168" s="89">
        <f t="shared" si="5"/>
        <v>0</v>
      </c>
    </row>
    <row r="169" spans="1:7" outlineLevel="1">
      <c r="A169" s="53" t="s">
        <v>292</v>
      </c>
      <c r="B169" s="50"/>
      <c r="C169" s="51">
        <v>164</v>
      </c>
      <c r="D169" s="54"/>
      <c r="E169" s="60"/>
      <c r="F169" s="118"/>
      <c r="G169" s="89">
        <f t="shared" si="5"/>
        <v>0</v>
      </c>
    </row>
    <row r="170" spans="1:7" outlineLevel="1">
      <c r="A170" s="53" t="s">
        <v>293</v>
      </c>
      <c r="B170" s="50"/>
      <c r="C170" s="51">
        <v>165</v>
      </c>
      <c r="D170" s="54"/>
      <c r="E170" s="60"/>
      <c r="F170" s="118"/>
      <c r="G170" s="89">
        <f t="shared" si="5"/>
        <v>0</v>
      </c>
    </row>
    <row r="171" spans="1:7" outlineLevel="1">
      <c r="A171" s="53" t="s">
        <v>294</v>
      </c>
      <c r="B171" s="50"/>
      <c r="C171" s="51">
        <v>166</v>
      </c>
      <c r="D171" s="54"/>
      <c r="E171" s="60"/>
      <c r="F171" s="118"/>
      <c r="G171" s="89">
        <f t="shared" si="5"/>
        <v>0</v>
      </c>
    </row>
    <row r="172" spans="1:7" outlineLevel="1">
      <c r="A172" s="53" t="s">
        <v>295</v>
      </c>
      <c r="B172" s="50"/>
      <c r="C172" s="51">
        <v>167</v>
      </c>
      <c r="D172" s="54"/>
      <c r="E172" s="60"/>
      <c r="F172" s="118"/>
      <c r="G172" s="89">
        <f t="shared" si="5"/>
        <v>0</v>
      </c>
    </row>
    <row r="173" spans="1:7" outlineLevel="1">
      <c r="A173" s="53" t="s">
        <v>296</v>
      </c>
      <c r="B173" s="50"/>
      <c r="C173" s="51">
        <v>168</v>
      </c>
      <c r="D173" s="54"/>
      <c r="E173" s="60"/>
      <c r="F173" s="118"/>
      <c r="G173" s="89">
        <f t="shared" si="5"/>
        <v>0</v>
      </c>
    </row>
    <row r="174" spans="1:7" outlineLevel="1">
      <c r="A174" s="53" t="s">
        <v>297</v>
      </c>
      <c r="B174" s="50"/>
      <c r="C174" s="51">
        <v>169</v>
      </c>
      <c r="D174" s="54"/>
      <c r="E174" s="60"/>
      <c r="F174" s="118"/>
      <c r="G174" s="89">
        <f t="shared" si="5"/>
        <v>0</v>
      </c>
    </row>
    <row r="175" spans="1:7" outlineLevel="1">
      <c r="A175" s="53" t="s">
        <v>298</v>
      </c>
      <c r="B175" s="50"/>
      <c r="C175" s="51">
        <v>170</v>
      </c>
      <c r="D175" s="54"/>
      <c r="E175" s="60"/>
      <c r="F175" s="118"/>
      <c r="G175" s="89">
        <f t="shared" si="5"/>
        <v>0</v>
      </c>
    </row>
    <row r="176" spans="1:7" outlineLevel="1">
      <c r="A176" s="53" t="s">
        <v>299</v>
      </c>
      <c r="B176" s="50"/>
      <c r="C176" s="51">
        <v>171</v>
      </c>
      <c r="D176" s="54"/>
      <c r="E176" s="60"/>
      <c r="F176" s="118"/>
      <c r="G176" s="89">
        <f t="shared" si="5"/>
        <v>0</v>
      </c>
    </row>
    <row r="177" spans="1:7" outlineLevel="1">
      <c r="A177" s="53" t="s">
        <v>300</v>
      </c>
      <c r="B177" s="50"/>
      <c r="C177" s="51">
        <v>172</v>
      </c>
      <c r="D177" s="54"/>
      <c r="E177" s="60"/>
      <c r="F177" s="118"/>
      <c r="G177" s="89">
        <f t="shared" si="5"/>
        <v>0</v>
      </c>
    </row>
    <row r="178" spans="1:7" outlineLevel="1">
      <c r="A178" s="53" t="s">
        <v>301</v>
      </c>
      <c r="B178" s="50"/>
      <c r="C178" s="51">
        <v>173</v>
      </c>
      <c r="D178" s="54"/>
      <c r="E178" s="60"/>
      <c r="F178" s="118"/>
      <c r="G178" s="89">
        <f t="shared" si="5"/>
        <v>0</v>
      </c>
    </row>
    <row r="179" spans="1:7" outlineLevel="1">
      <c r="A179" s="53" t="s">
        <v>302</v>
      </c>
      <c r="B179" s="50"/>
      <c r="C179" s="51">
        <v>174</v>
      </c>
      <c r="D179" s="54"/>
      <c r="E179" s="60"/>
      <c r="F179" s="118"/>
      <c r="G179" s="89">
        <f t="shared" si="5"/>
        <v>0</v>
      </c>
    </row>
    <row r="180" spans="1:7" outlineLevel="1">
      <c r="A180" s="53" t="s">
        <v>303</v>
      </c>
      <c r="B180" s="50"/>
      <c r="C180" s="51">
        <v>175</v>
      </c>
      <c r="D180" s="54"/>
      <c r="E180" s="60"/>
      <c r="F180" s="118"/>
      <c r="G180" s="89">
        <f t="shared" si="5"/>
        <v>0</v>
      </c>
    </row>
    <row r="181" spans="1:7" outlineLevel="1">
      <c r="A181" s="53" t="s">
        <v>304</v>
      </c>
      <c r="B181" s="50"/>
      <c r="C181" s="51">
        <v>176</v>
      </c>
      <c r="D181" s="54"/>
      <c r="E181" s="60"/>
      <c r="F181" s="118"/>
      <c r="G181" s="89">
        <f t="shared" si="5"/>
        <v>0</v>
      </c>
    </row>
    <row r="182" spans="1:7" outlineLevel="1">
      <c r="A182" s="53" t="s">
        <v>305</v>
      </c>
      <c r="B182" s="50"/>
      <c r="C182" s="51">
        <v>177</v>
      </c>
      <c r="D182" s="54"/>
      <c r="E182" s="60"/>
      <c r="F182" s="118"/>
      <c r="G182" s="89">
        <f t="shared" si="5"/>
        <v>0</v>
      </c>
    </row>
    <row r="183" spans="1:7" outlineLevel="1">
      <c r="A183" s="53" t="s">
        <v>306</v>
      </c>
      <c r="B183" s="50"/>
      <c r="C183" s="51">
        <v>178</v>
      </c>
      <c r="D183" s="54"/>
      <c r="E183" s="60"/>
      <c r="F183" s="118"/>
      <c r="G183" s="89">
        <f t="shared" si="5"/>
        <v>0</v>
      </c>
    </row>
    <row r="184" spans="1:7" outlineLevel="1">
      <c r="A184" s="53" t="s">
        <v>307</v>
      </c>
      <c r="B184" s="50"/>
      <c r="C184" s="51">
        <v>179</v>
      </c>
      <c r="D184" s="54"/>
      <c r="E184" s="60"/>
      <c r="F184" s="118"/>
      <c r="G184" s="89">
        <f t="shared" si="5"/>
        <v>0</v>
      </c>
    </row>
    <row r="185" spans="1:7" outlineLevel="1">
      <c r="A185" s="53" t="s">
        <v>308</v>
      </c>
      <c r="B185" s="50"/>
      <c r="C185" s="51">
        <v>180</v>
      </c>
      <c r="D185" s="54"/>
      <c r="E185" s="60"/>
      <c r="F185" s="118"/>
      <c r="G185" s="89">
        <f t="shared" si="5"/>
        <v>0</v>
      </c>
    </row>
    <row r="186" spans="1:7" outlineLevel="1">
      <c r="A186" s="53" t="s">
        <v>309</v>
      </c>
      <c r="B186" s="50"/>
      <c r="C186" s="51">
        <v>181</v>
      </c>
      <c r="D186" s="54"/>
      <c r="E186" s="60"/>
      <c r="F186" s="118"/>
      <c r="G186" s="89">
        <f t="shared" si="5"/>
        <v>0</v>
      </c>
    </row>
    <row r="187" spans="1:7" outlineLevel="1">
      <c r="A187" s="53" t="s">
        <v>310</v>
      </c>
      <c r="B187" s="50"/>
      <c r="C187" s="51">
        <v>182</v>
      </c>
      <c r="D187" s="54"/>
      <c r="E187" s="60"/>
      <c r="F187" s="118"/>
      <c r="G187" s="89">
        <f t="shared" si="5"/>
        <v>0</v>
      </c>
    </row>
    <row r="188" spans="1:7" outlineLevel="1">
      <c r="A188" s="53" t="s">
        <v>311</v>
      </c>
      <c r="B188" s="50"/>
      <c r="C188" s="51">
        <v>183</v>
      </c>
      <c r="D188" s="54"/>
      <c r="E188" s="60"/>
      <c r="F188" s="118"/>
      <c r="G188" s="89">
        <f t="shared" si="5"/>
        <v>0</v>
      </c>
    </row>
    <row r="189" spans="1:7" outlineLevel="1">
      <c r="A189" s="53" t="s">
        <v>312</v>
      </c>
      <c r="B189" s="50"/>
      <c r="C189" s="51">
        <v>184</v>
      </c>
      <c r="D189" s="54"/>
      <c r="E189" s="60"/>
      <c r="F189" s="118"/>
      <c r="G189" s="89">
        <f t="shared" si="5"/>
        <v>0</v>
      </c>
    </row>
    <row r="190" spans="1:7" outlineLevel="1">
      <c r="A190" s="53" t="s">
        <v>313</v>
      </c>
      <c r="B190" s="50"/>
      <c r="C190" s="51">
        <v>185</v>
      </c>
      <c r="D190" s="54"/>
      <c r="E190" s="60"/>
      <c r="F190" s="118"/>
      <c r="G190" s="89">
        <f t="shared" si="5"/>
        <v>0</v>
      </c>
    </row>
    <row r="191" spans="1:7" outlineLevel="1">
      <c r="A191" s="53" t="s">
        <v>314</v>
      </c>
      <c r="B191" s="50"/>
      <c r="C191" s="51">
        <v>186</v>
      </c>
      <c r="D191" s="54"/>
      <c r="E191" s="60"/>
      <c r="F191" s="118"/>
      <c r="G191" s="89">
        <f t="shared" si="5"/>
        <v>0</v>
      </c>
    </row>
    <row r="192" spans="1:7" outlineLevel="1">
      <c r="A192" s="53" t="s">
        <v>315</v>
      </c>
      <c r="B192" s="50"/>
      <c r="C192" s="51">
        <v>187</v>
      </c>
      <c r="D192" s="54"/>
      <c r="E192" s="60"/>
      <c r="F192" s="118"/>
      <c r="G192" s="89">
        <f t="shared" si="5"/>
        <v>0</v>
      </c>
    </row>
    <row r="193" spans="1:7" outlineLevel="1">
      <c r="A193" s="53" t="s">
        <v>316</v>
      </c>
      <c r="B193" s="50"/>
      <c r="C193" s="51">
        <v>188</v>
      </c>
      <c r="D193" s="54"/>
      <c r="E193" s="60"/>
      <c r="F193" s="118"/>
      <c r="G193" s="89">
        <f t="shared" si="5"/>
        <v>0</v>
      </c>
    </row>
    <row r="194" spans="1:7" outlineLevel="1">
      <c r="A194" s="53" t="s">
        <v>317</v>
      </c>
      <c r="B194" s="50"/>
      <c r="C194" s="51">
        <v>189</v>
      </c>
      <c r="D194" s="54"/>
      <c r="E194" s="60"/>
      <c r="F194" s="118"/>
      <c r="G194" s="89">
        <f t="shared" si="5"/>
        <v>0</v>
      </c>
    </row>
    <row r="195" spans="1:7" outlineLevel="1">
      <c r="A195" s="53" t="s">
        <v>318</v>
      </c>
      <c r="B195" s="50"/>
      <c r="C195" s="51">
        <v>190</v>
      </c>
      <c r="D195" s="54"/>
      <c r="E195" s="60"/>
      <c r="F195" s="118"/>
      <c r="G195" s="89">
        <f t="shared" si="5"/>
        <v>0</v>
      </c>
    </row>
    <row r="196" spans="1:7" outlineLevel="1">
      <c r="A196" s="53" t="s">
        <v>319</v>
      </c>
      <c r="B196" s="50"/>
      <c r="C196" s="51">
        <v>191</v>
      </c>
      <c r="D196" s="54"/>
      <c r="E196" s="60"/>
      <c r="F196" s="118"/>
      <c r="G196" s="89">
        <f t="shared" si="5"/>
        <v>0</v>
      </c>
    </row>
    <row r="197" spans="1:7" outlineLevel="1">
      <c r="A197" s="53" t="s">
        <v>320</v>
      </c>
      <c r="B197" s="50"/>
      <c r="C197" s="51">
        <v>192</v>
      </c>
      <c r="D197" s="54"/>
      <c r="E197" s="60"/>
      <c r="F197" s="118"/>
      <c r="G197" s="89">
        <f t="shared" si="5"/>
        <v>0</v>
      </c>
    </row>
    <row r="198" spans="1:7" outlineLevel="1">
      <c r="A198" s="53" t="s">
        <v>321</v>
      </c>
      <c r="B198" s="50"/>
      <c r="C198" s="51">
        <v>193</v>
      </c>
      <c r="D198" s="54"/>
      <c r="E198" s="60"/>
      <c r="F198" s="118"/>
      <c r="G198" s="89">
        <f t="shared" ref="G198:G258" si="6">SUM(D198:F198)</f>
        <v>0</v>
      </c>
    </row>
    <row r="199" spans="1:7" outlineLevel="1">
      <c r="A199" s="53" t="s">
        <v>322</v>
      </c>
      <c r="B199" s="50"/>
      <c r="C199" s="51">
        <v>194</v>
      </c>
      <c r="D199" s="54"/>
      <c r="E199" s="60"/>
      <c r="F199" s="118"/>
      <c r="G199" s="89">
        <f t="shared" si="6"/>
        <v>0</v>
      </c>
    </row>
    <row r="200" spans="1:7" outlineLevel="1">
      <c r="A200" s="53" t="s">
        <v>323</v>
      </c>
      <c r="B200" s="50"/>
      <c r="C200" s="51">
        <v>195</v>
      </c>
      <c r="D200" s="54"/>
      <c r="E200" s="60"/>
      <c r="F200" s="118"/>
      <c r="G200" s="89">
        <f t="shared" si="6"/>
        <v>0</v>
      </c>
    </row>
    <row r="201" spans="1:7" outlineLevel="1">
      <c r="A201" s="53" t="s">
        <v>324</v>
      </c>
      <c r="B201" s="50"/>
      <c r="C201" s="51">
        <v>196</v>
      </c>
      <c r="D201" s="54"/>
      <c r="E201" s="60"/>
      <c r="F201" s="118"/>
      <c r="G201" s="89">
        <f t="shared" si="6"/>
        <v>0</v>
      </c>
    </row>
    <row r="202" spans="1:7" outlineLevel="1">
      <c r="A202" s="53" t="s">
        <v>325</v>
      </c>
      <c r="B202" s="50"/>
      <c r="C202" s="51">
        <v>197</v>
      </c>
      <c r="D202" s="54"/>
      <c r="E202" s="60"/>
      <c r="F202" s="118"/>
      <c r="G202" s="89">
        <f t="shared" si="6"/>
        <v>0</v>
      </c>
    </row>
    <row r="203" spans="1:7" outlineLevel="1">
      <c r="A203" s="53" t="s">
        <v>326</v>
      </c>
      <c r="B203" s="50"/>
      <c r="C203" s="51">
        <v>198</v>
      </c>
      <c r="D203" s="54"/>
      <c r="E203" s="60"/>
      <c r="F203" s="118"/>
      <c r="G203" s="89">
        <f t="shared" si="6"/>
        <v>0</v>
      </c>
    </row>
    <row r="204" spans="1:7" outlineLevel="1">
      <c r="A204" s="53" t="s">
        <v>327</v>
      </c>
      <c r="B204" s="50"/>
      <c r="C204" s="51">
        <v>199</v>
      </c>
      <c r="D204" s="54"/>
      <c r="E204" s="60"/>
      <c r="F204" s="118"/>
      <c r="G204" s="89">
        <f t="shared" si="6"/>
        <v>0</v>
      </c>
    </row>
    <row r="205" spans="1:7" outlineLevel="1">
      <c r="A205" s="53" t="s">
        <v>328</v>
      </c>
      <c r="B205" s="50"/>
      <c r="C205" s="51">
        <v>200</v>
      </c>
      <c r="D205" s="54"/>
      <c r="E205" s="60"/>
      <c r="F205" s="118"/>
      <c r="G205" s="89">
        <f t="shared" si="6"/>
        <v>0</v>
      </c>
    </row>
    <row r="206" spans="1:7" outlineLevel="1">
      <c r="A206" s="53" t="s">
        <v>329</v>
      </c>
      <c r="B206" s="50"/>
      <c r="C206" s="51">
        <v>201</v>
      </c>
      <c r="D206" s="54"/>
      <c r="E206" s="60"/>
      <c r="F206" s="118"/>
      <c r="G206" s="89">
        <f t="shared" si="6"/>
        <v>0</v>
      </c>
    </row>
    <row r="207" spans="1:7" outlineLevel="1">
      <c r="A207" s="53" t="s">
        <v>330</v>
      </c>
      <c r="B207" s="50"/>
      <c r="C207" s="51">
        <v>202</v>
      </c>
      <c r="D207" s="54"/>
      <c r="E207" s="60"/>
      <c r="F207" s="118"/>
      <c r="G207" s="89">
        <f t="shared" si="6"/>
        <v>0</v>
      </c>
    </row>
    <row r="208" spans="1:7" outlineLevel="1">
      <c r="A208" s="53" t="s">
        <v>331</v>
      </c>
      <c r="B208" s="50"/>
      <c r="C208" s="51">
        <v>203</v>
      </c>
      <c r="D208" s="54"/>
      <c r="E208" s="60"/>
      <c r="F208" s="118"/>
      <c r="G208" s="89">
        <f t="shared" si="6"/>
        <v>0</v>
      </c>
    </row>
    <row r="209" spans="1:7" outlineLevel="1">
      <c r="A209" s="53" t="s">
        <v>332</v>
      </c>
      <c r="B209" s="50"/>
      <c r="C209" s="51">
        <v>204</v>
      </c>
      <c r="D209" s="54"/>
      <c r="E209" s="60"/>
      <c r="F209" s="118"/>
      <c r="G209" s="89">
        <f t="shared" si="6"/>
        <v>0</v>
      </c>
    </row>
    <row r="210" spans="1:7" outlineLevel="1">
      <c r="A210" s="53" t="s">
        <v>333</v>
      </c>
      <c r="B210" s="50"/>
      <c r="C210" s="51">
        <v>205</v>
      </c>
      <c r="D210" s="54"/>
      <c r="E210" s="60"/>
      <c r="F210" s="118"/>
      <c r="G210" s="89">
        <f t="shared" si="6"/>
        <v>0</v>
      </c>
    </row>
    <row r="211" spans="1:7" outlineLevel="1">
      <c r="A211" s="53" t="s">
        <v>334</v>
      </c>
      <c r="B211" s="50"/>
      <c r="C211" s="51">
        <v>206</v>
      </c>
      <c r="D211" s="54"/>
      <c r="E211" s="60"/>
      <c r="F211" s="118"/>
      <c r="G211" s="89">
        <f t="shared" si="6"/>
        <v>0</v>
      </c>
    </row>
    <row r="212" spans="1:7" outlineLevel="1">
      <c r="A212" s="53" t="s">
        <v>335</v>
      </c>
      <c r="B212" s="50"/>
      <c r="C212" s="51">
        <v>207</v>
      </c>
      <c r="D212" s="54"/>
      <c r="E212" s="60"/>
      <c r="F212" s="118"/>
      <c r="G212" s="89">
        <f t="shared" si="6"/>
        <v>0</v>
      </c>
    </row>
    <row r="213" spans="1:7" outlineLevel="1">
      <c r="A213" s="53" t="s">
        <v>336</v>
      </c>
      <c r="B213" s="50"/>
      <c r="C213" s="51">
        <v>208</v>
      </c>
      <c r="D213" s="54"/>
      <c r="E213" s="60"/>
      <c r="F213" s="118"/>
      <c r="G213" s="89">
        <f t="shared" si="6"/>
        <v>0</v>
      </c>
    </row>
    <row r="214" spans="1:7" outlineLevel="1">
      <c r="A214" s="53" t="s">
        <v>337</v>
      </c>
      <c r="B214" s="50"/>
      <c r="C214" s="51">
        <v>209</v>
      </c>
      <c r="D214" s="54"/>
      <c r="E214" s="60"/>
      <c r="F214" s="118"/>
      <c r="G214" s="89">
        <f t="shared" si="6"/>
        <v>0</v>
      </c>
    </row>
    <row r="215" spans="1:7" outlineLevel="1">
      <c r="A215" s="53" t="s">
        <v>338</v>
      </c>
      <c r="B215" s="50"/>
      <c r="C215" s="51">
        <v>210</v>
      </c>
      <c r="D215" s="54"/>
      <c r="E215" s="60"/>
      <c r="F215" s="118"/>
      <c r="G215" s="89">
        <f t="shared" si="6"/>
        <v>0</v>
      </c>
    </row>
    <row r="216" spans="1:7" outlineLevel="1">
      <c r="A216" s="53" t="s">
        <v>339</v>
      </c>
      <c r="B216" s="50"/>
      <c r="C216" s="51">
        <v>211</v>
      </c>
      <c r="D216" s="54"/>
      <c r="E216" s="60"/>
      <c r="F216" s="118"/>
      <c r="G216" s="89">
        <f t="shared" si="6"/>
        <v>0</v>
      </c>
    </row>
    <row r="217" spans="1:7" outlineLevel="1">
      <c r="A217" s="53" t="s">
        <v>340</v>
      </c>
      <c r="B217" s="50"/>
      <c r="C217" s="51">
        <v>212</v>
      </c>
      <c r="D217" s="54"/>
      <c r="E217" s="60"/>
      <c r="F217" s="118"/>
      <c r="G217" s="89">
        <f t="shared" si="6"/>
        <v>0</v>
      </c>
    </row>
    <row r="218" spans="1:7" outlineLevel="1">
      <c r="A218" s="53" t="s">
        <v>341</v>
      </c>
      <c r="B218" s="50"/>
      <c r="C218" s="51">
        <v>213</v>
      </c>
      <c r="D218" s="54"/>
      <c r="E218" s="60"/>
      <c r="F218" s="118"/>
      <c r="G218" s="89">
        <f t="shared" si="6"/>
        <v>0</v>
      </c>
    </row>
    <row r="219" spans="1:7" outlineLevel="1">
      <c r="A219" s="53" t="s">
        <v>342</v>
      </c>
      <c r="B219" s="50"/>
      <c r="C219" s="51">
        <v>214</v>
      </c>
      <c r="D219" s="54"/>
      <c r="E219" s="60"/>
      <c r="F219" s="118"/>
      <c r="G219" s="89">
        <f t="shared" si="6"/>
        <v>0</v>
      </c>
    </row>
    <row r="220" spans="1:7" outlineLevel="1">
      <c r="A220" s="53" t="s">
        <v>343</v>
      </c>
      <c r="B220" s="50"/>
      <c r="C220" s="51">
        <v>215</v>
      </c>
      <c r="D220" s="54"/>
      <c r="E220" s="60"/>
      <c r="F220" s="118"/>
      <c r="G220" s="89">
        <f t="shared" si="6"/>
        <v>0</v>
      </c>
    </row>
    <row r="221" spans="1:7" outlineLevel="1">
      <c r="A221" s="53" t="s">
        <v>344</v>
      </c>
      <c r="B221" s="50"/>
      <c r="C221" s="51">
        <v>216</v>
      </c>
      <c r="D221" s="54"/>
      <c r="E221" s="60"/>
      <c r="F221" s="118"/>
      <c r="G221" s="89">
        <f t="shared" si="6"/>
        <v>0</v>
      </c>
    </row>
    <row r="222" spans="1:7" outlineLevel="1">
      <c r="A222" s="53" t="s">
        <v>345</v>
      </c>
      <c r="B222" s="50"/>
      <c r="C222" s="51">
        <v>217</v>
      </c>
      <c r="D222" s="54"/>
      <c r="E222" s="60"/>
      <c r="F222" s="118"/>
      <c r="G222" s="89">
        <f t="shared" si="6"/>
        <v>0</v>
      </c>
    </row>
    <row r="223" spans="1:7" outlineLevel="1">
      <c r="A223" s="53" t="s">
        <v>346</v>
      </c>
      <c r="B223" s="50"/>
      <c r="C223" s="51">
        <v>218</v>
      </c>
      <c r="D223" s="54"/>
      <c r="E223" s="60"/>
      <c r="F223" s="118"/>
      <c r="G223" s="89">
        <f t="shared" si="6"/>
        <v>0</v>
      </c>
    </row>
    <row r="224" spans="1:7" outlineLevel="1">
      <c r="A224" s="53" t="s">
        <v>347</v>
      </c>
      <c r="B224" s="50"/>
      <c r="C224" s="51">
        <v>219</v>
      </c>
      <c r="D224" s="54"/>
      <c r="E224" s="60"/>
      <c r="F224" s="118"/>
      <c r="G224" s="89">
        <f t="shared" si="6"/>
        <v>0</v>
      </c>
    </row>
    <row r="225" spans="1:7" outlineLevel="1">
      <c r="A225" s="53" t="s">
        <v>348</v>
      </c>
      <c r="B225" s="50"/>
      <c r="C225" s="51">
        <v>220</v>
      </c>
      <c r="D225" s="54"/>
      <c r="E225" s="60"/>
      <c r="F225" s="118"/>
      <c r="G225" s="89">
        <f t="shared" si="6"/>
        <v>0</v>
      </c>
    </row>
    <row r="226" spans="1:7" outlineLevel="1">
      <c r="A226" s="53" t="s">
        <v>349</v>
      </c>
      <c r="B226" s="50"/>
      <c r="C226" s="51">
        <v>221</v>
      </c>
      <c r="D226" s="54"/>
      <c r="E226" s="60"/>
      <c r="F226" s="118"/>
      <c r="G226" s="89">
        <f t="shared" si="6"/>
        <v>0</v>
      </c>
    </row>
    <row r="227" spans="1:7" outlineLevel="1">
      <c r="A227" s="53" t="s">
        <v>350</v>
      </c>
      <c r="B227" s="50"/>
      <c r="C227" s="51">
        <v>222</v>
      </c>
      <c r="D227" s="54"/>
      <c r="E227" s="60"/>
      <c r="F227" s="118"/>
      <c r="G227" s="89">
        <f t="shared" si="6"/>
        <v>0</v>
      </c>
    </row>
    <row r="228" spans="1:7" outlineLevel="1">
      <c r="A228" s="53" t="s">
        <v>351</v>
      </c>
      <c r="B228" s="50"/>
      <c r="C228" s="51">
        <v>223</v>
      </c>
      <c r="D228" s="54"/>
      <c r="E228" s="60"/>
      <c r="F228" s="118"/>
      <c r="G228" s="89">
        <f t="shared" si="6"/>
        <v>0</v>
      </c>
    </row>
    <row r="229" spans="1:7" outlineLevel="1">
      <c r="A229" s="53" t="s">
        <v>352</v>
      </c>
      <c r="B229" s="50"/>
      <c r="C229" s="51">
        <v>224</v>
      </c>
      <c r="D229" s="54"/>
      <c r="E229" s="60"/>
      <c r="F229" s="118"/>
      <c r="G229" s="89">
        <f t="shared" si="6"/>
        <v>0</v>
      </c>
    </row>
    <row r="230" spans="1:7" outlineLevel="1">
      <c r="A230" s="53" t="s">
        <v>353</v>
      </c>
      <c r="B230" s="50"/>
      <c r="C230" s="51">
        <v>225</v>
      </c>
      <c r="D230" s="54"/>
      <c r="E230" s="60"/>
      <c r="F230" s="118"/>
      <c r="G230" s="89">
        <f t="shared" si="6"/>
        <v>0</v>
      </c>
    </row>
    <row r="231" spans="1:7" outlineLevel="1">
      <c r="A231" s="53" t="s">
        <v>354</v>
      </c>
      <c r="B231" s="50"/>
      <c r="C231" s="51">
        <v>226</v>
      </c>
      <c r="D231" s="54"/>
      <c r="E231" s="60"/>
      <c r="F231" s="118"/>
      <c r="G231" s="89">
        <f t="shared" si="6"/>
        <v>0</v>
      </c>
    </row>
    <row r="232" spans="1:7" outlineLevel="1">
      <c r="A232" s="53" t="s">
        <v>355</v>
      </c>
      <c r="B232" s="50"/>
      <c r="C232" s="51">
        <v>227</v>
      </c>
      <c r="D232" s="54"/>
      <c r="E232" s="60"/>
      <c r="F232" s="118"/>
      <c r="G232" s="89">
        <f t="shared" si="6"/>
        <v>0</v>
      </c>
    </row>
    <row r="233" spans="1:7" outlineLevel="1">
      <c r="A233" s="53" t="s">
        <v>356</v>
      </c>
      <c r="B233" s="50"/>
      <c r="C233" s="51">
        <v>228</v>
      </c>
      <c r="D233" s="54"/>
      <c r="E233" s="60"/>
      <c r="F233" s="118"/>
      <c r="G233" s="89">
        <f t="shared" si="6"/>
        <v>0</v>
      </c>
    </row>
    <row r="234" spans="1:7" outlineLevel="1">
      <c r="A234" s="53" t="s">
        <v>357</v>
      </c>
      <c r="B234" s="50"/>
      <c r="C234" s="51">
        <v>229</v>
      </c>
      <c r="D234" s="54"/>
      <c r="E234" s="60"/>
      <c r="F234" s="118"/>
      <c r="G234" s="89">
        <f t="shared" si="6"/>
        <v>0</v>
      </c>
    </row>
    <row r="235" spans="1:7" outlineLevel="1">
      <c r="A235" s="53" t="s">
        <v>358</v>
      </c>
      <c r="B235" s="50"/>
      <c r="C235" s="51">
        <v>230</v>
      </c>
      <c r="D235" s="54"/>
      <c r="E235" s="60"/>
      <c r="F235" s="118"/>
      <c r="G235" s="89">
        <f t="shared" si="6"/>
        <v>0</v>
      </c>
    </row>
    <row r="236" spans="1:7" outlineLevel="1">
      <c r="A236" s="53" t="s">
        <v>359</v>
      </c>
      <c r="B236" s="50"/>
      <c r="C236" s="51">
        <v>231</v>
      </c>
      <c r="D236" s="54"/>
      <c r="E236" s="60"/>
      <c r="F236" s="118"/>
      <c r="G236" s="89">
        <f t="shared" si="6"/>
        <v>0</v>
      </c>
    </row>
    <row r="237" spans="1:7" outlineLevel="1">
      <c r="A237" s="53" t="s">
        <v>360</v>
      </c>
      <c r="B237" s="50"/>
      <c r="C237" s="51">
        <v>232</v>
      </c>
      <c r="D237" s="54"/>
      <c r="E237" s="60"/>
      <c r="F237" s="118"/>
      <c r="G237" s="89">
        <f t="shared" si="6"/>
        <v>0</v>
      </c>
    </row>
    <row r="238" spans="1:7" outlineLevel="1">
      <c r="A238" s="53" t="s">
        <v>361</v>
      </c>
      <c r="B238" s="50"/>
      <c r="C238" s="51">
        <v>233</v>
      </c>
      <c r="D238" s="54"/>
      <c r="E238" s="60"/>
      <c r="F238" s="118"/>
      <c r="G238" s="89">
        <f t="shared" si="6"/>
        <v>0</v>
      </c>
    </row>
    <row r="239" spans="1:7" outlineLevel="1">
      <c r="A239" s="53" t="s">
        <v>362</v>
      </c>
      <c r="B239" s="50"/>
      <c r="C239" s="51">
        <v>234</v>
      </c>
      <c r="D239" s="54"/>
      <c r="E239" s="60"/>
      <c r="F239" s="118"/>
      <c r="G239" s="89">
        <f t="shared" si="6"/>
        <v>0</v>
      </c>
    </row>
    <row r="240" spans="1:7" outlineLevel="1">
      <c r="A240" s="53" t="s">
        <v>363</v>
      </c>
      <c r="B240" s="50"/>
      <c r="C240" s="51">
        <v>235</v>
      </c>
      <c r="D240" s="54"/>
      <c r="E240" s="60"/>
      <c r="F240" s="118"/>
      <c r="G240" s="89">
        <f t="shared" si="6"/>
        <v>0</v>
      </c>
    </row>
    <row r="241" spans="1:7" outlineLevel="1">
      <c r="A241" s="53" t="s">
        <v>364</v>
      </c>
      <c r="B241" s="50"/>
      <c r="C241" s="51">
        <v>236</v>
      </c>
      <c r="D241" s="54"/>
      <c r="E241" s="60"/>
      <c r="F241" s="118"/>
      <c r="G241" s="89">
        <f t="shared" si="6"/>
        <v>0</v>
      </c>
    </row>
    <row r="242" spans="1:7" outlineLevel="1">
      <c r="A242" s="53" t="s">
        <v>365</v>
      </c>
      <c r="B242" s="50"/>
      <c r="C242" s="51">
        <v>237</v>
      </c>
      <c r="D242" s="54"/>
      <c r="E242" s="60"/>
      <c r="F242" s="118"/>
      <c r="G242" s="89">
        <f t="shared" si="6"/>
        <v>0</v>
      </c>
    </row>
    <row r="243" spans="1:7" outlineLevel="1">
      <c r="A243" s="53" t="s">
        <v>366</v>
      </c>
      <c r="B243" s="50"/>
      <c r="C243" s="51">
        <v>238</v>
      </c>
      <c r="D243" s="54"/>
      <c r="E243" s="60"/>
      <c r="F243" s="118"/>
      <c r="G243" s="89">
        <f t="shared" si="6"/>
        <v>0</v>
      </c>
    </row>
    <row r="244" spans="1:7" outlineLevel="1">
      <c r="A244" s="53" t="s">
        <v>367</v>
      </c>
      <c r="B244" s="50"/>
      <c r="C244" s="51">
        <v>239</v>
      </c>
      <c r="D244" s="54"/>
      <c r="E244" s="60"/>
      <c r="F244" s="118"/>
      <c r="G244" s="89">
        <f t="shared" si="6"/>
        <v>0</v>
      </c>
    </row>
    <row r="245" spans="1:7" outlineLevel="1">
      <c r="A245" s="53" t="s">
        <v>368</v>
      </c>
      <c r="B245" s="50"/>
      <c r="C245" s="51">
        <v>240</v>
      </c>
      <c r="D245" s="54"/>
      <c r="E245" s="60"/>
      <c r="F245" s="118"/>
      <c r="G245" s="89">
        <f t="shared" si="6"/>
        <v>0</v>
      </c>
    </row>
    <row r="246" spans="1:7" outlineLevel="1">
      <c r="A246" s="53" t="s">
        <v>369</v>
      </c>
      <c r="B246" s="50"/>
      <c r="C246" s="51">
        <v>241</v>
      </c>
      <c r="D246" s="54"/>
      <c r="E246" s="60"/>
      <c r="F246" s="118"/>
      <c r="G246" s="89">
        <f t="shared" si="6"/>
        <v>0</v>
      </c>
    </row>
    <row r="247" spans="1:7" outlineLevel="1">
      <c r="A247" s="53" t="s">
        <v>370</v>
      </c>
      <c r="B247" s="50"/>
      <c r="C247" s="51">
        <v>242</v>
      </c>
      <c r="D247" s="54"/>
      <c r="E247" s="60"/>
      <c r="F247" s="118"/>
      <c r="G247" s="89">
        <f t="shared" si="6"/>
        <v>0</v>
      </c>
    </row>
    <row r="248" spans="1:7" outlineLevel="1">
      <c r="A248" s="53" t="s">
        <v>371</v>
      </c>
      <c r="B248" s="50"/>
      <c r="C248" s="51">
        <v>243</v>
      </c>
      <c r="D248" s="54"/>
      <c r="E248" s="60"/>
      <c r="F248" s="118"/>
      <c r="G248" s="89">
        <f t="shared" si="6"/>
        <v>0</v>
      </c>
    </row>
    <row r="249" spans="1:7" outlineLevel="1">
      <c r="A249" s="53" t="s">
        <v>372</v>
      </c>
      <c r="B249" s="50"/>
      <c r="C249" s="51">
        <v>244</v>
      </c>
      <c r="D249" s="54"/>
      <c r="E249" s="60"/>
      <c r="F249" s="118"/>
      <c r="G249" s="89">
        <f t="shared" si="6"/>
        <v>0</v>
      </c>
    </row>
    <row r="250" spans="1:7" outlineLevel="1">
      <c r="A250" s="53" t="s">
        <v>373</v>
      </c>
      <c r="B250" s="50"/>
      <c r="C250" s="51">
        <v>245</v>
      </c>
      <c r="D250" s="54"/>
      <c r="E250" s="60"/>
      <c r="F250" s="118"/>
      <c r="G250" s="89">
        <f t="shared" si="6"/>
        <v>0</v>
      </c>
    </row>
    <row r="251" spans="1:7" outlineLevel="1">
      <c r="A251" s="53" t="s">
        <v>374</v>
      </c>
      <c r="B251" s="50"/>
      <c r="C251" s="51">
        <v>246</v>
      </c>
      <c r="D251" s="54"/>
      <c r="E251" s="60"/>
      <c r="F251" s="118"/>
      <c r="G251" s="89">
        <f t="shared" si="6"/>
        <v>0</v>
      </c>
    </row>
    <row r="252" spans="1:7" outlineLevel="1">
      <c r="A252" s="53" t="s">
        <v>375</v>
      </c>
      <c r="B252" s="50"/>
      <c r="C252" s="51">
        <v>247</v>
      </c>
      <c r="D252" s="54"/>
      <c r="E252" s="60"/>
      <c r="F252" s="118"/>
      <c r="G252" s="89">
        <f t="shared" si="6"/>
        <v>0</v>
      </c>
    </row>
    <row r="253" spans="1:7" outlineLevel="1">
      <c r="A253" s="53" t="s">
        <v>376</v>
      </c>
      <c r="B253" s="50"/>
      <c r="C253" s="51">
        <v>248</v>
      </c>
      <c r="D253" s="54"/>
      <c r="E253" s="60"/>
      <c r="F253" s="118"/>
      <c r="G253" s="89">
        <f t="shared" si="6"/>
        <v>0</v>
      </c>
    </row>
    <row r="254" spans="1:7" outlineLevel="1">
      <c r="A254" s="53" t="s">
        <v>377</v>
      </c>
      <c r="B254" s="50"/>
      <c r="C254" s="51">
        <v>249</v>
      </c>
      <c r="D254" s="54"/>
      <c r="E254" s="60"/>
      <c r="F254" s="118"/>
      <c r="G254" s="89">
        <f t="shared" si="6"/>
        <v>0</v>
      </c>
    </row>
    <row r="255" spans="1:7" outlineLevel="1">
      <c r="A255" s="53" t="s">
        <v>378</v>
      </c>
      <c r="B255" s="50"/>
      <c r="C255" s="51">
        <v>250</v>
      </c>
      <c r="D255" s="54"/>
      <c r="E255" s="60"/>
      <c r="F255" s="118"/>
      <c r="G255" s="89">
        <f t="shared" si="6"/>
        <v>0</v>
      </c>
    </row>
    <row r="256" spans="1:7" outlineLevel="1">
      <c r="A256" s="53" t="s">
        <v>379</v>
      </c>
      <c r="B256" s="50"/>
      <c r="C256" s="51">
        <v>251</v>
      </c>
      <c r="D256" s="54"/>
      <c r="E256" s="60"/>
      <c r="F256" s="118"/>
      <c r="G256" s="89">
        <f t="shared" si="6"/>
        <v>0</v>
      </c>
    </row>
    <row r="257" spans="1:7" ht="15.75" outlineLevel="1" thickBot="1">
      <c r="A257" s="55" t="s">
        <v>380</v>
      </c>
      <c r="B257" s="56"/>
      <c r="C257" s="57">
        <v>252</v>
      </c>
      <c r="D257" s="52"/>
      <c r="E257" s="59"/>
      <c r="F257" s="117"/>
      <c r="G257" s="90">
        <f t="shared" si="6"/>
        <v>0</v>
      </c>
    </row>
    <row r="258" spans="1:7" ht="16.5" thickTop="1" thickBot="1">
      <c r="A258" s="103" t="s">
        <v>381</v>
      </c>
      <c r="B258" s="104"/>
      <c r="C258" s="105">
        <v>253</v>
      </c>
      <c r="D258" s="106">
        <f t="shared" ref="D258:E258" si="7">SUM(D6,D28,D32)</f>
        <v>0</v>
      </c>
      <c r="E258" s="107">
        <f t="shared" si="7"/>
        <v>0</v>
      </c>
      <c r="F258" s="107">
        <f>IFERROR(#REF!/E258,0)</f>
        <v>0</v>
      </c>
      <c r="G258" s="91">
        <f t="shared" si="6"/>
        <v>0</v>
      </c>
    </row>
    <row r="259" spans="1:7" ht="15.75" thickTop="1"/>
  </sheetData>
  <phoneticPr fontId="2"/>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G259"/>
  <sheetViews>
    <sheetView showGridLines="0" zoomScale="80" zoomScaleNormal="80" workbookViewId="0">
      <selection sqref="A1:D2"/>
    </sheetView>
  </sheetViews>
  <sheetFormatPr defaultRowHeight="15" outlineLevelRow="1"/>
  <cols>
    <col min="1" max="1" width="8.75" style="3"/>
    <col min="2" max="2" width="25.75" style="3" customWidth="1"/>
    <col min="3" max="3" width="6.25" style="3" customWidth="1"/>
    <col min="4" max="7" width="12.625" style="3" customWidth="1"/>
    <col min="8" max="252" width="8.75" style="3"/>
    <col min="253" max="253" width="2.875" style="3" customWidth="1"/>
    <col min="254" max="254" width="8.75" style="3"/>
    <col min="255" max="255" width="25.75" style="3" customWidth="1"/>
    <col min="256" max="256" width="6.25" style="3" customWidth="1"/>
    <col min="257" max="257" width="15.625" style="3" bestFit="1" customWidth="1"/>
    <col min="258" max="258" width="14.375" style="3" customWidth="1"/>
    <col min="259" max="259" width="3.375" style="3" customWidth="1"/>
    <col min="260" max="508" width="8.75" style="3"/>
    <col min="509" max="509" width="2.875" style="3" customWidth="1"/>
    <col min="510" max="510" width="8.75" style="3"/>
    <col min="511" max="511" width="25.75" style="3" customWidth="1"/>
    <col min="512" max="512" width="6.25" style="3" customWidth="1"/>
    <col min="513" max="513" width="15.625" style="3" bestFit="1" customWidth="1"/>
    <col min="514" max="514" width="14.375" style="3" customWidth="1"/>
    <col min="515" max="515" width="3.375" style="3" customWidth="1"/>
    <col min="516" max="764" width="8.75" style="3"/>
    <col min="765" max="765" width="2.875" style="3" customWidth="1"/>
    <col min="766" max="766" width="8.75" style="3"/>
    <col min="767" max="767" width="25.75" style="3" customWidth="1"/>
    <col min="768" max="768" width="6.25" style="3" customWidth="1"/>
    <col min="769" max="769" width="15.625" style="3" bestFit="1" customWidth="1"/>
    <col min="770" max="770" width="14.375" style="3" customWidth="1"/>
    <col min="771" max="771" width="3.375" style="3" customWidth="1"/>
    <col min="772" max="1020" width="8.75" style="3"/>
    <col min="1021" max="1021" width="2.875" style="3" customWidth="1"/>
    <col min="1022" max="1022" width="8.75" style="3"/>
    <col min="1023" max="1023" width="25.75" style="3" customWidth="1"/>
    <col min="1024" max="1024" width="6.25" style="3" customWidth="1"/>
    <col min="1025" max="1025" width="15.625" style="3" bestFit="1" customWidth="1"/>
    <col min="1026" max="1026" width="14.375" style="3" customWidth="1"/>
    <col min="1027" max="1027" width="3.375" style="3" customWidth="1"/>
    <col min="1028" max="1276" width="8.75" style="3"/>
    <col min="1277" max="1277" width="2.875" style="3" customWidth="1"/>
    <col min="1278" max="1278" width="8.75" style="3"/>
    <col min="1279" max="1279" width="25.75" style="3" customWidth="1"/>
    <col min="1280" max="1280" width="6.25" style="3" customWidth="1"/>
    <col min="1281" max="1281" width="15.625" style="3" bestFit="1" customWidth="1"/>
    <col min="1282" max="1282" width="14.375" style="3" customWidth="1"/>
    <col min="1283" max="1283" width="3.375" style="3" customWidth="1"/>
    <col min="1284" max="1532" width="8.75" style="3"/>
    <col min="1533" max="1533" width="2.875" style="3" customWidth="1"/>
    <col min="1534" max="1534" width="8.75" style="3"/>
    <col min="1535" max="1535" width="25.75" style="3" customWidth="1"/>
    <col min="1536" max="1536" width="6.25" style="3" customWidth="1"/>
    <col min="1537" max="1537" width="15.625" style="3" bestFit="1" customWidth="1"/>
    <col min="1538" max="1538" width="14.375" style="3" customWidth="1"/>
    <col min="1539" max="1539" width="3.375" style="3" customWidth="1"/>
    <col min="1540" max="1788" width="8.75" style="3"/>
    <col min="1789" max="1789" width="2.875" style="3" customWidth="1"/>
    <col min="1790" max="1790" width="8.75" style="3"/>
    <col min="1791" max="1791" width="25.75" style="3" customWidth="1"/>
    <col min="1792" max="1792" width="6.25" style="3" customWidth="1"/>
    <col min="1793" max="1793" width="15.625" style="3" bestFit="1" customWidth="1"/>
    <col min="1794" max="1794" width="14.375" style="3" customWidth="1"/>
    <col min="1795" max="1795" width="3.375" style="3" customWidth="1"/>
    <col min="1796" max="2044" width="8.75" style="3"/>
    <col min="2045" max="2045" width="2.875" style="3" customWidth="1"/>
    <col min="2046" max="2046" width="8.75" style="3"/>
    <col min="2047" max="2047" width="25.75" style="3" customWidth="1"/>
    <col min="2048" max="2048" width="6.25" style="3" customWidth="1"/>
    <col min="2049" max="2049" width="15.625" style="3" bestFit="1" customWidth="1"/>
    <col min="2050" max="2050" width="14.375" style="3" customWidth="1"/>
    <col min="2051" max="2051" width="3.375" style="3" customWidth="1"/>
    <col min="2052" max="2300" width="8.75" style="3"/>
    <col min="2301" max="2301" width="2.875" style="3" customWidth="1"/>
    <col min="2302" max="2302" width="8.75" style="3"/>
    <col min="2303" max="2303" width="25.75" style="3" customWidth="1"/>
    <col min="2304" max="2304" width="6.25" style="3" customWidth="1"/>
    <col min="2305" max="2305" width="15.625" style="3" bestFit="1" customWidth="1"/>
    <col min="2306" max="2306" width="14.375" style="3" customWidth="1"/>
    <col min="2307" max="2307" width="3.375" style="3" customWidth="1"/>
    <col min="2308" max="2556" width="8.75" style="3"/>
    <col min="2557" max="2557" width="2.875" style="3" customWidth="1"/>
    <col min="2558" max="2558" width="8.75" style="3"/>
    <col min="2559" max="2559" width="25.75" style="3" customWidth="1"/>
    <col min="2560" max="2560" width="6.25" style="3" customWidth="1"/>
    <col min="2561" max="2561" width="15.625" style="3" bestFit="1" customWidth="1"/>
    <col min="2562" max="2562" width="14.375" style="3" customWidth="1"/>
    <col min="2563" max="2563" width="3.375" style="3" customWidth="1"/>
    <col min="2564" max="2812" width="8.75" style="3"/>
    <col min="2813" max="2813" width="2.875" style="3" customWidth="1"/>
    <col min="2814" max="2814" width="8.75" style="3"/>
    <col min="2815" max="2815" width="25.75" style="3" customWidth="1"/>
    <col min="2816" max="2816" width="6.25" style="3" customWidth="1"/>
    <col min="2817" max="2817" width="15.625" style="3" bestFit="1" customWidth="1"/>
    <col min="2818" max="2818" width="14.375" style="3" customWidth="1"/>
    <col min="2819" max="2819" width="3.375" style="3" customWidth="1"/>
    <col min="2820" max="3068" width="8.75" style="3"/>
    <col min="3069" max="3069" width="2.875" style="3" customWidth="1"/>
    <col min="3070" max="3070" width="8.75" style="3"/>
    <col min="3071" max="3071" width="25.75" style="3" customWidth="1"/>
    <col min="3072" max="3072" width="6.25" style="3" customWidth="1"/>
    <col min="3073" max="3073" width="15.625" style="3" bestFit="1" customWidth="1"/>
    <col min="3074" max="3074" width="14.375" style="3" customWidth="1"/>
    <col min="3075" max="3075" width="3.375" style="3" customWidth="1"/>
    <col min="3076" max="3324" width="8.75" style="3"/>
    <col min="3325" max="3325" width="2.875" style="3" customWidth="1"/>
    <col min="3326" max="3326" width="8.75" style="3"/>
    <col min="3327" max="3327" width="25.75" style="3" customWidth="1"/>
    <col min="3328" max="3328" width="6.25" style="3" customWidth="1"/>
    <col min="3329" max="3329" width="15.625" style="3" bestFit="1" customWidth="1"/>
    <col min="3330" max="3330" width="14.375" style="3" customWidth="1"/>
    <col min="3331" max="3331" width="3.375" style="3" customWidth="1"/>
    <col min="3332" max="3580" width="8.75" style="3"/>
    <col min="3581" max="3581" width="2.875" style="3" customWidth="1"/>
    <col min="3582" max="3582" width="8.75" style="3"/>
    <col min="3583" max="3583" width="25.75" style="3" customWidth="1"/>
    <col min="3584" max="3584" width="6.25" style="3" customWidth="1"/>
    <col min="3585" max="3585" width="15.625" style="3" bestFit="1" customWidth="1"/>
    <col min="3586" max="3586" width="14.375" style="3" customWidth="1"/>
    <col min="3587" max="3587" width="3.375" style="3" customWidth="1"/>
    <col min="3588" max="3836" width="8.75" style="3"/>
    <col min="3837" max="3837" width="2.875" style="3" customWidth="1"/>
    <col min="3838" max="3838" width="8.75" style="3"/>
    <col min="3839" max="3839" width="25.75" style="3" customWidth="1"/>
    <col min="3840" max="3840" width="6.25" style="3" customWidth="1"/>
    <col min="3841" max="3841" width="15.625" style="3" bestFit="1" customWidth="1"/>
    <col min="3842" max="3842" width="14.375" style="3" customWidth="1"/>
    <col min="3843" max="3843" width="3.375" style="3" customWidth="1"/>
    <col min="3844" max="4092" width="8.75" style="3"/>
    <col min="4093" max="4093" width="2.875" style="3" customWidth="1"/>
    <col min="4094" max="4094" width="8.75" style="3"/>
    <col min="4095" max="4095" width="25.75" style="3" customWidth="1"/>
    <col min="4096" max="4096" width="6.25" style="3" customWidth="1"/>
    <col min="4097" max="4097" width="15.625" style="3" bestFit="1" customWidth="1"/>
    <col min="4098" max="4098" width="14.375" style="3" customWidth="1"/>
    <col min="4099" max="4099" width="3.375" style="3" customWidth="1"/>
    <col min="4100" max="4348" width="8.75" style="3"/>
    <col min="4349" max="4349" width="2.875" style="3" customWidth="1"/>
    <col min="4350" max="4350" width="8.75" style="3"/>
    <col min="4351" max="4351" width="25.75" style="3" customWidth="1"/>
    <col min="4352" max="4352" width="6.25" style="3" customWidth="1"/>
    <col min="4353" max="4353" width="15.625" style="3" bestFit="1" customWidth="1"/>
    <col min="4354" max="4354" width="14.375" style="3" customWidth="1"/>
    <col min="4355" max="4355" width="3.375" style="3" customWidth="1"/>
    <col min="4356" max="4604" width="8.75" style="3"/>
    <col min="4605" max="4605" width="2.875" style="3" customWidth="1"/>
    <col min="4606" max="4606" width="8.75" style="3"/>
    <col min="4607" max="4607" width="25.75" style="3" customWidth="1"/>
    <col min="4608" max="4608" width="6.25" style="3" customWidth="1"/>
    <col min="4609" max="4609" width="15.625" style="3" bestFit="1" customWidth="1"/>
    <col min="4610" max="4610" width="14.375" style="3" customWidth="1"/>
    <col min="4611" max="4611" width="3.375" style="3" customWidth="1"/>
    <col min="4612" max="4860" width="8.75" style="3"/>
    <col min="4861" max="4861" width="2.875" style="3" customWidth="1"/>
    <col min="4862" max="4862" width="8.75" style="3"/>
    <col min="4863" max="4863" width="25.75" style="3" customWidth="1"/>
    <col min="4864" max="4864" width="6.25" style="3" customWidth="1"/>
    <col min="4865" max="4865" width="15.625" style="3" bestFit="1" customWidth="1"/>
    <col min="4866" max="4866" width="14.375" style="3" customWidth="1"/>
    <col min="4867" max="4867" width="3.375" style="3" customWidth="1"/>
    <col min="4868" max="5116" width="8.75" style="3"/>
    <col min="5117" max="5117" width="2.875" style="3" customWidth="1"/>
    <col min="5118" max="5118" width="8.75" style="3"/>
    <col min="5119" max="5119" width="25.75" style="3" customWidth="1"/>
    <col min="5120" max="5120" width="6.25" style="3" customWidth="1"/>
    <col min="5121" max="5121" width="15.625" style="3" bestFit="1" customWidth="1"/>
    <col min="5122" max="5122" width="14.375" style="3" customWidth="1"/>
    <col min="5123" max="5123" width="3.375" style="3" customWidth="1"/>
    <col min="5124" max="5372" width="8.75" style="3"/>
    <col min="5373" max="5373" width="2.875" style="3" customWidth="1"/>
    <col min="5374" max="5374" width="8.75" style="3"/>
    <col min="5375" max="5375" width="25.75" style="3" customWidth="1"/>
    <col min="5376" max="5376" width="6.25" style="3" customWidth="1"/>
    <col min="5377" max="5377" width="15.625" style="3" bestFit="1" customWidth="1"/>
    <col min="5378" max="5378" width="14.375" style="3" customWidth="1"/>
    <col min="5379" max="5379" width="3.375" style="3" customWidth="1"/>
    <col min="5380" max="5628" width="8.75" style="3"/>
    <col min="5629" max="5629" width="2.875" style="3" customWidth="1"/>
    <col min="5630" max="5630" width="8.75" style="3"/>
    <col min="5631" max="5631" width="25.75" style="3" customWidth="1"/>
    <col min="5632" max="5632" width="6.25" style="3" customWidth="1"/>
    <col min="5633" max="5633" width="15.625" style="3" bestFit="1" customWidth="1"/>
    <col min="5634" max="5634" width="14.375" style="3" customWidth="1"/>
    <col min="5635" max="5635" width="3.375" style="3" customWidth="1"/>
    <col min="5636" max="5884" width="8.75" style="3"/>
    <col min="5885" max="5885" width="2.875" style="3" customWidth="1"/>
    <col min="5886" max="5886" width="8.75" style="3"/>
    <col min="5887" max="5887" width="25.75" style="3" customWidth="1"/>
    <col min="5888" max="5888" width="6.25" style="3" customWidth="1"/>
    <col min="5889" max="5889" width="15.625" style="3" bestFit="1" customWidth="1"/>
    <col min="5890" max="5890" width="14.375" style="3" customWidth="1"/>
    <col min="5891" max="5891" width="3.375" style="3" customWidth="1"/>
    <col min="5892" max="6140" width="8.75" style="3"/>
    <col min="6141" max="6141" width="2.875" style="3" customWidth="1"/>
    <col min="6142" max="6142" width="8.75" style="3"/>
    <col min="6143" max="6143" width="25.75" style="3" customWidth="1"/>
    <col min="6144" max="6144" width="6.25" style="3" customWidth="1"/>
    <col min="6145" max="6145" width="15.625" style="3" bestFit="1" customWidth="1"/>
    <col min="6146" max="6146" width="14.375" style="3" customWidth="1"/>
    <col min="6147" max="6147" width="3.375" style="3" customWidth="1"/>
    <col min="6148" max="6396" width="8.75" style="3"/>
    <col min="6397" max="6397" width="2.875" style="3" customWidth="1"/>
    <col min="6398" max="6398" width="8.75" style="3"/>
    <col min="6399" max="6399" width="25.75" style="3" customWidth="1"/>
    <col min="6400" max="6400" width="6.25" style="3" customWidth="1"/>
    <col min="6401" max="6401" width="15.625" style="3" bestFit="1" customWidth="1"/>
    <col min="6402" max="6402" width="14.375" style="3" customWidth="1"/>
    <col min="6403" max="6403" width="3.375" style="3" customWidth="1"/>
    <col min="6404" max="6652" width="8.75" style="3"/>
    <col min="6653" max="6653" width="2.875" style="3" customWidth="1"/>
    <col min="6654" max="6654" width="8.75" style="3"/>
    <col min="6655" max="6655" width="25.75" style="3" customWidth="1"/>
    <col min="6656" max="6656" width="6.25" style="3" customWidth="1"/>
    <col min="6657" max="6657" width="15.625" style="3" bestFit="1" customWidth="1"/>
    <col min="6658" max="6658" width="14.375" style="3" customWidth="1"/>
    <col min="6659" max="6659" width="3.375" style="3" customWidth="1"/>
    <col min="6660" max="6908" width="8.75" style="3"/>
    <col min="6909" max="6909" width="2.875" style="3" customWidth="1"/>
    <col min="6910" max="6910" width="8.75" style="3"/>
    <col min="6911" max="6911" width="25.75" style="3" customWidth="1"/>
    <col min="6912" max="6912" width="6.25" style="3" customWidth="1"/>
    <col min="6913" max="6913" width="15.625" style="3" bestFit="1" customWidth="1"/>
    <col min="6914" max="6914" width="14.375" style="3" customWidth="1"/>
    <col min="6915" max="6915" width="3.375" style="3" customWidth="1"/>
    <col min="6916" max="7164" width="8.75" style="3"/>
    <col min="7165" max="7165" width="2.875" style="3" customWidth="1"/>
    <col min="7166" max="7166" width="8.75" style="3"/>
    <col min="7167" max="7167" width="25.75" style="3" customWidth="1"/>
    <col min="7168" max="7168" width="6.25" style="3" customWidth="1"/>
    <col min="7169" max="7169" width="15.625" style="3" bestFit="1" customWidth="1"/>
    <col min="7170" max="7170" width="14.375" style="3" customWidth="1"/>
    <col min="7171" max="7171" width="3.375" style="3" customWidth="1"/>
    <col min="7172" max="7420" width="8.75" style="3"/>
    <col min="7421" max="7421" width="2.875" style="3" customWidth="1"/>
    <col min="7422" max="7422" width="8.75" style="3"/>
    <col min="7423" max="7423" width="25.75" style="3" customWidth="1"/>
    <col min="7424" max="7424" width="6.25" style="3" customWidth="1"/>
    <col min="7425" max="7425" width="15.625" style="3" bestFit="1" customWidth="1"/>
    <col min="7426" max="7426" width="14.375" style="3" customWidth="1"/>
    <col min="7427" max="7427" width="3.375" style="3" customWidth="1"/>
    <col min="7428" max="7676" width="8.75" style="3"/>
    <col min="7677" max="7677" width="2.875" style="3" customWidth="1"/>
    <col min="7678" max="7678" width="8.75" style="3"/>
    <col min="7679" max="7679" width="25.75" style="3" customWidth="1"/>
    <col min="7680" max="7680" width="6.25" style="3" customWidth="1"/>
    <col min="7681" max="7681" width="15.625" style="3" bestFit="1" customWidth="1"/>
    <col min="7682" max="7682" width="14.375" style="3" customWidth="1"/>
    <col min="7683" max="7683" width="3.375" style="3" customWidth="1"/>
    <col min="7684" max="7932" width="8.75" style="3"/>
    <col min="7933" max="7933" width="2.875" style="3" customWidth="1"/>
    <col min="7934" max="7934" width="8.75" style="3"/>
    <col min="7935" max="7935" width="25.75" style="3" customWidth="1"/>
    <col min="7936" max="7936" width="6.25" style="3" customWidth="1"/>
    <col min="7937" max="7937" width="15.625" style="3" bestFit="1" customWidth="1"/>
    <col min="7938" max="7938" width="14.375" style="3" customWidth="1"/>
    <col min="7939" max="7939" width="3.375" style="3" customWidth="1"/>
    <col min="7940" max="8188" width="8.75" style="3"/>
    <col min="8189" max="8189" width="2.875" style="3" customWidth="1"/>
    <col min="8190" max="8190" width="8.75" style="3"/>
    <col min="8191" max="8191" width="25.75" style="3" customWidth="1"/>
    <col min="8192" max="8192" width="6.25" style="3" customWidth="1"/>
    <col min="8193" max="8193" width="15.625" style="3" bestFit="1" customWidth="1"/>
    <col min="8194" max="8194" width="14.375" style="3" customWidth="1"/>
    <col min="8195" max="8195" width="3.375" style="3" customWidth="1"/>
    <col min="8196" max="8444" width="8.75" style="3"/>
    <col min="8445" max="8445" width="2.875" style="3" customWidth="1"/>
    <col min="8446" max="8446" width="8.75" style="3"/>
    <col min="8447" max="8447" width="25.75" style="3" customWidth="1"/>
    <col min="8448" max="8448" width="6.25" style="3" customWidth="1"/>
    <col min="8449" max="8449" width="15.625" style="3" bestFit="1" customWidth="1"/>
    <col min="8450" max="8450" width="14.375" style="3" customWidth="1"/>
    <col min="8451" max="8451" width="3.375" style="3" customWidth="1"/>
    <col min="8452" max="8700" width="8.75" style="3"/>
    <col min="8701" max="8701" width="2.875" style="3" customWidth="1"/>
    <col min="8702" max="8702" width="8.75" style="3"/>
    <col min="8703" max="8703" width="25.75" style="3" customWidth="1"/>
    <col min="8704" max="8704" width="6.25" style="3" customWidth="1"/>
    <col min="8705" max="8705" width="15.625" style="3" bestFit="1" customWidth="1"/>
    <col min="8706" max="8706" width="14.375" style="3" customWidth="1"/>
    <col min="8707" max="8707" width="3.375" style="3" customWidth="1"/>
    <col min="8708" max="8956" width="8.75" style="3"/>
    <col min="8957" max="8957" width="2.875" style="3" customWidth="1"/>
    <col min="8958" max="8958" width="8.75" style="3"/>
    <col min="8959" max="8959" width="25.75" style="3" customWidth="1"/>
    <col min="8960" max="8960" width="6.25" style="3" customWidth="1"/>
    <col min="8961" max="8961" width="15.625" style="3" bestFit="1" customWidth="1"/>
    <col min="8962" max="8962" width="14.375" style="3" customWidth="1"/>
    <col min="8963" max="8963" width="3.375" style="3" customWidth="1"/>
    <col min="8964" max="9212" width="8.75" style="3"/>
    <col min="9213" max="9213" width="2.875" style="3" customWidth="1"/>
    <col min="9214" max="9214" width="8.75" style="3"/>
    <col min="9215" max="9215" width="25.75" style="3" customWidth="1"/>
    <col min="9216" max="9216" width="6.25" style="3" customWidth="1"/>
    <col min="9217" max="9217" width="15.625" style="3" bestFit="1" customWidth="1"/>
    <col min="9218" max="9218" width="14.375" style="3" customWidth="1"/>
    <col min="9219" max="9219" width="3.375" style="3" customWidth="1"/>
    <col min="9220" max="9468" width="8.75" style="3"/>
    <col min="9469" max="9469" width="2.875" style="3" customWidth="1"/>
    <col min="9470" max="9470" width="8.75" style="3"/>
    <col min="9471" max="9471" width="25.75" style="3" customWidth="1"/>
    <col min="9472" max="9472" width="6.25" style="3" customWidth="1"/>
    <col min="9473" max="9473" width="15.625" style="3" bestFit="1" customWidth="1"/>
    <col min="9474" max="9474" width="14.375" style="3" customWidth="1"/>
    <col min="9475" max="9475" width="3.375" style="3" customWidth="1"/>
    <col min="9476" max="9724" width="8.75" style="3"/>
    <col min="9725" max="9725" width="2.875" style="3" customWidth="1"/>
    <col min="9726" max="9726" width="8.75" style="3"/>
    <col min="9727" max="9727" width="25.75" style="3" customWidth="1"/>
    <col min="9728" max="9728" width="6.25" style="3" customWidth="1"/>
    <col min="9729" max="9729" width="15.625" style="3" bestFit="1" customWidth="1"/>
    <col min="9730" max="9730" width="14.375" style="3" customWidth="1"/>
    <col min="9731" max="9731" width="3.375" style="3" customWidth="1"/>
    <col min="9732" max="9980" width="8.75" style="3"/>
    <col min="9981" max="9981" width="2.875" style="3" customWidth="1"/>
    <col min="9982" max="9982" width="8.75" style="3"/>
    <col min="9983" max="9983" width="25.75" style="3" customWidth="1"/>
    <col min="9984" max="9984" width="6.25" style="3" customWidth="1"/>
    <col min="9985" max="9985" width="15.625" style="3" bestFit="1" customWidth="1"/>
    <col min="9986" max="9986" width="14.375" style="3" customWidth="1"/>
    <col min="9987" max="9987" width="3.375" style="3" customWidth="1"/>
    <col min="9988" max="10236" width="8.75" style="3"/>
    <col min="10237" max="10237" width="2.875" style="3" customWidth="1"/>
    <col min="10238" max="10238" width="8.75" style="3"/>
    <col min="10239" max="10239" width="25.75" style="3" customWidth="1"/>
    <col min="10240" max="10240" width="6.25" style="3" customWidth="1"/>
    <col min="10241" max="10241" width="15.625" style="3" bestFit="1" customWidth="1"/>
    <col min="10242" max="10242" width="14.375" style="3" customWidth="1"/>
    <col min="10243" max="10243" width="3.375" style="3" customWidth="1"/>
    <col min="10244" max="10492" width="8.75" style="3"/>
    <col min="10493" max="10493" width="2.875" style="3" customWidth="1"/>
    <col min="10494" max="10494" width="8.75" style="3"/>
    <col min="10495" max="10495" width="25.75" style="3" customWidth="1"/>
    <col min="10496" max="10496" width="6.25" style="3" customWidth="1"/>
    <col min="10497" max="10497" width="15.625" style="3" bestFit="1" customWidth="1"/>
    <col min="10498" max="10498" width="14.375" style="3" customWidth="1"/>
    <col min="10499" max="10499" width="3.375" style="3" customWidth="1"/>
    <col min="10500" max="10748" width="8.75" style="3"/>
    <col min="10749" max="10749" width="2.875" style="3" customWidth="1"/>
    <col min="10750" max="10750" width="8.75" style="3"/>
    <col min="10751" max="10751" width="25.75" style="3" customWidth="1"/>
    <col min="10752" max="10752" width="6.25" style="3" customWidth="1"/>
    <col min="10753" max="10753" width="15.625" style="3" bestFit="1" customWidth="1"/>
    <col min="10754" max="10754" width="14.375" style="3" customWidth="1"/>
    <col min="10755" max="10755" width="3.375" style="3" customWidth="1"/>
    <col min="10756" max="11004" width="8.75" style="3"/>
    <col min="11005" max="11005" width="2.875" style="3" customWidth="1"/>
    <col min="11006" max="11006" width="8.75" style="3"/>
    <col min="11007" max="11007" width="25.75" style="3" customWidth="1"/>
    <col min="11008" max="11008" width="6.25" style="3" customWidth="1"/>
    <col min="11009" max="11009" width="15.625" style="3" bestFit="1" customWidth="1"/>
    <col min="11010" max="11010" width="14.375" style="3" customWidth="1"/>
    <col min="11011" max="11011" width="3.375" style="3" customWidth="1"/>
    <col min="11012" max="11260" width="8.75" style="3"/>
    <col min="11261" max="11261" width="2.875" style="3" customWidth="1"/>
    <col min="11262" max="11262" width="8.75" style="3"/>
    <col min="11263" max="11263" width="25.75" style="3" customWidth="1"/>
    <col min="11264" max="11264" width="6.25" style="3" customWidth="1"/>
    <col min="11265" max="11265" width="15.625" style="3" bestFit="1" customWidth="1"/>
    <col min="11266" max="11266" width="14.375" style="3" customWidth="1"/>
    <col min="11267" max="11267" width="3.375" style="3" customWidth="1"/>
    <col min="11268" max="11516" width="8.75" style="3"/>
    <col min="11517" max="11517" width="2.875" style="3" customWidth="1"/>
    <col min="11518" max="11518" width="8.75" style="3"/>
    <col min="11519" max="11519" width="25.75" style="3" customWidth="1"/>
    <col min="11520" max="11520" width="6.25" style="3" customWidth="1"/>
    <col min="11521" max="11521" width="15.625" style="3" bestFit="1" customWidth="1"/>
    <col min="11522" max="11522" width="14.375" style="3" customWidth="1"/>
    <col min="11523" max="11523" width="3.375" style="3" customWidth="1"/>
    <col min="11524" max="11772" width="8.75" style="3"/>
    <col min="11773" max="11773" width="2.875" style="3" customWidth="1"/>
    <col min="11774" max="11774" width="8.75" style="3"/>
    <col min="11775" max="11775" width="25.75" style="3" customWidth="1"/>
    <col min="11776" max="11776" width="6.25" style="3" customWidth="1"/>
    <col min="11777" max="11777" width="15.625" style="3" bestFit="1" customWidth="1"/>
    <col min="11778" max="11778" width="14.375" style="3" customWidth="1"/>
    <col min="11779" max="11779" width="3.375" style="3" customWidth="1"/>
    <col min="11780" max="12028" width="8.75" style="3"/>
    <col min="12029" max="12029" width="2.875" style="3" customWidth="1"/>
    <col min="12030" max="12030" width="8.75" style="3"/>
    <col min="12031" max="12031" width="25.75" style="3" customWidth="1"/>
    <col min="12032" max="12032" width="6.25" style="3" customWidth="1"/>
    <col min="12033" max="12033" width="15.625" style="3" bestFit="1" customWidth="1"/>
    <col min="12034" max="12034" width="14.375" style="3" customWidth="1"/>
    <col min="12035" max="12035" width="3.375" style="3" customWidth="1"/>
    <col min="12036" max="12284" width="8.75" style="3"/>
    <col min="12285" max="12285" width="2.875" style="3" customWidth="1"/>
    <col min="12286" max="12286" width="8.75" style="3"/>
    <col min="12287" max="12287" width="25.75" style="3" customWidth="1"/>
    <col min="12288" max="12288" width="6.25" style="3" customWidth="1"/>
    <col min="12289" max="12289" width="15.625" style="3" bestFit="1" customWidth="1"/>
    <col min="12290" max="12290" width="14.375" style="3" customWidth="1"/>
    <col min="12291" max="12291" width="3.375" style="3" customWidth="1"/>
    <col min="12292" max="12540" width="8.75" style="3"/>
    <col min="12541" max="12541" width="2.875" style="3" customWidth="1"/>
    <col min="12542" max="12542" width="8.75" style="3"/>
    <col min="12543" max="12543" width="25.75" style="3" customWidth="1"/>
    <col min="12544" max="12544" width="6.25" style="3" customWidth="1"/>
    <col min="12545" max="12545" width="15.625" style="3" bestFit="1" customWidth="1"/>
    <col min="12546" max="12546" width="14.375" style="3" customWidth="1"/>
    <col min="12547" max="12547" width="3.375" style="3" customWidth="1"/>
    <col min="12548" max="12796" width="8.75" style="3"/>
    <col min="12797" max="12797" width="2.875" style="3" customWidth="1"/>
    <col min="12798" max="12798" width="8.75" style="3"/>
    <col min="12799" max="12799" width="25.75" style="3" customWidth="1"/>
    <col min="12800" max="12800" width="6.25" style="3" customWidth="1"/>
    <col min="12801" max="12801" width="15.625" style="3" bestFit="1" customWidth="1"/>
    <col min="12802" max="12802" width="14.375" style="3" customWidth="1"/>
    <col min="12803" max="12803" width="3.375" style="3" customWidth="1"/>
    <col min="12804" max="13052" width="8.75" style="3"/>
    <col min="13053" max="13053" width="2.875" style="3" customWidth="1"/>
    <col min="13054" max="13054" width="8.75" style="3"/>
    <col min="13055" max="13055" width="25.75" style="3" customWidth="1"/>
    <col min="13056" max="13056" width="6.25" style="3" customWidth="1"/>
    <col min="13057" max="13057" width="15.625" style="3" bestFit="1" customWidth="1"/>
    <col min="13058" max="13058" width="14.375" style="3" customWidth="1"/>
    <col min="13059" max="13059" width="3.375" style="3" customWidth="1"/>
    <col min="13060" max="13308" width="8.75" style="3"/>
    <col min="13309" max="13309" width="2.875" style="3" customWidth="1"/>
    <col min="13310" max="13310" width="8.75" style="3"/>
    <col min="13311" max="13311" width="25.75" style="3" customWidth="1"/>
    <col min="13312" max="13312" width="6.25" style="3" customWidth="1"/>
    <col min="13313" max="13313" width="15.625" style="3" bestFit="1" customWidth="1"/>
    <col min="13314" max="13314" width="14.375" style="3" customWidth="1"/>
    <col min="13315" max="13315" width="3.375" style="3" customWidth="1"/>
    <col min="13316" max="13564" width="8.75" style="3"/>
    <col min="13565" max="13565" width="2.875" style="3" customWidth="1"/>
    <col min="13566" max="13566" width="8.75" style="3"/>
    <col min="13567" max="13567" width="25.75" style="3" customWidth="1"/>
    <col min="13568" max="13568" width="6.25" style="3" customWidth="1"/>
    <col min="13569" max="13569" width="15.625" style="3" bestFit="1" customWidth="1"/>
    <col min="13570" max="13570" width="14.375" style="3" customWidth="1"/>
    <col min="13571" max="13571" width="3.375" style="3" customWidth="1"/>
    <col min="13572" max="13820" width="8.75" style="3"/>
    <col min="13821" max="13821" width="2.875" style="3" customWidth="1"/>
    <col min="13822" max="13822" width="8.75" style="3"/>
    <col min="13823" max="13823" width="25.75" style="3" customWidth="1"/>
    <col min="13824" max="13824" width="6.25" style="3" customWidth="1"/>
    <col min="13825" max="13825" width="15.625" style="3" bestFit="1" customWidth="1"/>
    <col min="13826" max="13826" width="14.375" style="3" customWidth="1"/>
    <col min="13827" max="13827" width="3.375" style="3" customWidth="1"/>
    <col min="13828" max="14076" width="8.75" style="3"/>
    <col min="14077" max="14077" width="2.875" style="3" customWidth="1"/>
    <col min="14078" max="14078" width="8.75" style="3"/>
    <col min="14079" max="14079" width="25.75" style="3" customWidth="1"/>
    <col min="14080" max="14080" width="6.25" style="3" customWidth="1"/>
    <col min="14081" max="14081" width="15.625" style="3" bestFit="1" customWidth="1"/>
    <col min="14082" max="14082" width="14.375" style="3" customWidth="1"/>
    <col min="14083" max="14083" width="3.375" style="3" customWidth="1"/>
    <col min="14084" max="14332" width="8.75" style="3"/>
    <col min="14333" max="14333" width="2.875" style="3" customWidth="1"/>
    <col min="14334" max="14334" width="8.75" style="3"/>
    <col min="14335" max="14335" width="25.75" style="3" customWidth="1"/>
    <col min="14336" max="14336" width="6.25" style="3" customWidth="1"/>
    <col min="14337" max="14337" width="15.625" style="3" bestFit="1" customWidth="1"/>
    <col min="14338" max="14338" width="14.375" style="3" customWidth="1"/>
    <col min="14339" max="14339" width="3.375" style="3" customWidth="1"/>
    <col min="14340" max="14588" width="8.75" style="3"/>
    <col min="14589" max="14589" width="2.875" style="3" customWidth="1"/>
    <col min="14590" max="14590" width="8.75" style="3"/>
    <col min="14591" max="14591" width="25.75" style="3" customWidth="1"/>
    <col min="14592" max="14592" width="6.25" style="3" customWidth="1"/>
    <col min="14593" max="14593" width="15.625" style="3" bestFit="1" customWidth="1"/>
    <col min="14594" max="14594" width="14.375" style="3" customWidth="1"/>
    <col min="14595" max="14595" width="3.375" style="3" customWidth="1"/>
    <col min="14596" max="14844" width="8.75" style="3"/>
    <col min="14845" max="14845" width="2.875" style="3" customWidth="1"/>
    <col min="14846" max="14846" width="8.75" style="3"/>
    <col min="14847" max="14847" width="25.75" style="3" customWidth="1"/>
    <col min="14848" max="14848" width="6.25" style="3" customWidth="1"/>
    <col min="14849" max="14849" width="15.625" style="3" bestFit="1" customWidth="1"/>
    <col min="14850" max="14850" width="14.375" style="3" customWidth="1"/>
    <col min="14851" max="14851" width="3.375" style="3" customWidth="1"/>
    <col min="14852" max="15100" width="8.75" style="3"/>
    <col min="15101" max="15101" width="2.875" style="3" customWidth="1"/>
    <col min="15102" max="15102" width="8.75" style="3"/>
    <col min="15103" max="15103" width="25.75" style="3" customWidth="1"/>
    <col min="15104" max="15104" width="6.25" style="3" customWidth="1"/>
    <col min="15105" max="15105" width="15.625" style="3" bestFit="1" customWidth="1"/>
    <col min="15106" max="15106" width="14.375" style="3" customWidth="1"/>
    <col min="15107" max="15107" width="3.375" style="3" customWidth="1"/>
    <col min="15108" max="15356" width="8.75" style="3"/>
    <col min="15357" max="15357" width="2.875" style="3" customWidth="1"/>
    <col min="15358" max="15358" width="8.75" style="3"/>
    <col min="15359" max="15359" width="25.75" style="3" customWidth="1"/>
    <col min="15360" max="15360" width="6.25" style="3" customWidth="1"/>
    <col min="15361" max="15361" width="15.625" style="3" bestFit="1" customWidth="1"/>
    <col min="15362" max="15362" width="14.375" style="3" customWidth="1"/>
    <col min="15363" max="15363" width="3.375" style="3" customWidth="1"/>
    <col min="15364" max="15612" width="8.75" style="3"/>
    <col min="15613" max="15613" width="2.875" style="3" customWidth="1"/>
    <col min="15614" max="15614" width="8.75" style="3"/>
    <col min="15615" max="15615" width="25.75" style="3" customWidth="1"/>
    <col min="15616" max="15616" width="6.25" style="3" customWidth="1"/>
    <col min="15617" max="15617" width="15.625" style="3" bestFit="1" customWidth="1"/>
    <col min="15618" max="15618" width="14.375" style="3" customWidth="1"/>
    <col min="15619" max="15619" width="3.375" style="3" customWidth="1"/>
    <col min="15620" max="15868" width="8.75" style="3"/>
    <col min="15869" max="15869" width="2.875" style="3" customWidth="1"/>
    <col min="15870" max="15870" width="8.75" style="3"/>
    <col min="15871" max="15871" width="25.75" style="3" customWidth="1"/>
    <col min="15872" max="15872" width="6.25" style="3" customWidth="1"/>
    <col min="15873" max="15873" width="15.625" style="3" bestFit="1" customWidth="1"/>
    <col min="15874" max="15874" width="14.375" style="3" customWidth="1"/>
    <col min="15875" max="15875" width="3.375" style="3" customWidth="1"/>
    <col min="15876" max="16124" width="8.75" style="3"/>
    <col min="16125" max="16125" width="2.875" style="3" customWidth="1"/>
    <col min="16126" max="16126" width="8.75" style="3"/>
    <col min="16127" max="16127" width="25.75" style="3" customWidth="1"/>
    <col min="16128" max="16128" width="6.25" style="3" customWidth="1"/>
    <col min="16129" max="16129" width="15.625" style="3" bestFit="1" customWidth="1"/>
    <col min="16130" max="16130" width="14.375" style="3" customWidth="1"/>
    <col min="16131" max="16131" width="3.375" style="3" customWidth="1"/>
    <col min="16132" max="16384" width="8.75" style="3"/>
  </cols>
  <sheetData>
    <row r="1" spans="1:7" ht="24" customHeight="1">
      <c r="A1" s="38" t="s">
        <v>128</v>
      </c>
    </row>
    <row r="2" spans="1:7" ht="24" customHeight="1">
      <c r="A2" s="38" t="s">
        <v>504</v>
      </c>
    </row>
    <row r="3" spans="1:7" ht="15.75" thickBot="1">
      <c r="A3" s="45"/>
      <c r="D3" s="88"/>
      <c r="E3" s="88"/>
      <c r="F3" s="88"/>
      <c r="G3" s="88"/>
    </row>
    <row r="4" spans="1:7" ht="15.75" thickTop="1">
      <c r="D4" s="85" t="s">
        <v>16</v>
      </c>
      <c r="E4" s="86" t="s">
        <v>17</v>
      </c>
      <c r="F4" s="114" t="s">
        <v>18</v>
      </c>
      <c r="G4" s="87" t="s">
        <v>19</v>
      </c>
    </row>
    <row r="5" spans="1:7" s="40" customFormat="1" ht="15.75" thickBot="1">
      <c r="D5" s="67" t="s">
        <v>20</v>
      </c>
      <c r="E5" s="68" t="s">
        <v>21</v>
      </c>
      <c r="F5" s="115" t="s">
        <v>22</v>
      </c>
      <c r="G5" s="69" t="s">
        <v>23</v>
      </c>
    </row>
    <row r="6" spans="1:7" ht="15.75" thickTop="1">
      <c r="A6" s="93" t="s">
        <v>129</v>
      </c>
      <c r="B6" s="94"/>
      <c r="C6" s="95">
        <v>1</v>
      </c>
      <c r="D6" s="96">
        <f t="shared" ref="D6:F6" si="0">SUM(D7:D27)</f>
        <v>0</v>
      </c>
      <c r="E6" s="97">
        <f t="shared" si="0"/>
        <v>0</v>
      </c>
      <c r="F6" s="97">
        <f t="shared" si="0"/>
        <v>0</v>
      </c>
      <c r="G6" s="92">
        <f t="shared" ref="G6:G69" si="1">SUM(D6:F6)</f>
        <v>0</v>
      </c>
    </row>
    <row r="7" spans="1:7" outlineLevel="1">
      <c r="A7" s="46" t="s">
        <v>130</v>
      </c>
      <c r="B7" s="47"/>
      <c r="C7" s="48">
        <v>2</v>
      </c>
      <c r="D7" s="49"/>
      <c r="E7" s="58"/>
      <c r="F7" s="116"/>
      <c r="G7" s="92">
        <f t="shared" si="1"/>
        <v>0</v>
      </c>
    </row>
    <row r="8" spans="1:7" outlineLevel="1">
      <c r="A8" s="46" t="s">
        <v>131</v>
      </c>
      <c r="B8" s="47"/>
      <c r="C8" s="48">
        <v>3</v>
      </c>
      <c r="D8" s="49"/>
      <c r="E8" s="58"/>
      <c r="F8" s="116"/>
      <c r="G8" s="92">
        <f t="shared" si="1"/>
        <v>0</v>
      </c>
    </row>
    <row r="9" spans="1:7" outlineLevel="1">
      <c r="A9" s="46" t="s">
        <v>132</v>
      </c>
      <c r="B9" s="47"/>
      <c r="C9" s="48">
        <v>4</v>
      </c>
      <c r="D9" s="49"/>
      <c r="E9" s="58"/>
      <c r="F9" s="116"/>
      <c r="G9" s="92">
        <f t="shared" si="1"/>
        <v>0</v>
      </c>
    </row>
    <row r="10" spans="1:7" outlineLevel="1">
      <c r="A10" s="46" t="s">
        <v>133</v>
      </c>
      <c r="B10" s="47"/>
      <c r="C10" s="48">
        <v>5</v>
      </c>
      <c r="D10" s="49"/>
      <c r="E10" s="58"/>
      <c r="F10" s="116"/>
      <c r="G10" s="92">
        <f t="shared" si="1"/>
        <v>0</v>
      </c>
    </row>
    <row r="11" spans="1:7" outlineLevel="1">
      <c r="A11" s="46" t="s">
        <v>134</v>
      </c>
      <c r="B11" s="47"/>
      <c r="C11" s="48">
        <v>6</v>
      </c>
      <c r="D11" s="49"/>
      <c r="E11" s="58"/>
      <c r="F11" s="116"/>
      <c r="G11" s="92">
        <f t="shared" si="1"/>
        <v>0</v>
      </c>
    </row>
    <row r="12" spans="1:7" outlineLevel="1">
      <c r="A12" s="46" t="s">
        <v>135</v>
      </c>
      <c r="B12" s="47"/>
      <c r="C12" s="48">
        <v>7</v>
      </c>
      <c r="D12" s="49"/>
      <c r="E12" s="58"/>
      <c r="F12" s="116"/>
      <c r="G12" s="92">
        <f t="shared" si="1"/>
        <v>0</v>
      </c>
    </row>
    <row r="13" spans="1:7" outlineLevel="1">
      <c r="A13" s="46" t="s">
        <v>136</v>
      </c>
      <c r="B13" s="47"/>
      <c r="C13" s="48">
        <v>8</v>
      </c>
      <c r="D13" s="49"/>
      <c r="E13" s="58"/>
      <c r="F13" s="116"/>
      <c r="G13" s="92">
        <f t="shared" si="1"/>
        <v>0</v>
      </c>
    </row>
    <row r="14" spans="1:7" outlineLevel="1">
      <c r="A14" s="46" t="s">
        <v>137</v>
      </c>
      <c r="B14" s="47"/>
      <c r="C14" s="48">
        <v>9</v>
      </c>
      <c r="D14" s="49"/>
      <c r="E14" s="58"/>
      <c r="F14" s="116"/>
      <c r="G14" s="92">
        <f t="shared" si="1"/>
        <v>0</v>
      </c>
    </row>
    <row r="15" spans="1:7" outlineLevel="1">
      <c r="A15" s="46" t="s">
        <v>138</v>
      </c>
      <c r="B15" s="47"/>
      <c r="C15" s="48">
        <v>10</v>
      </c>
      <c r="D15" s="49"/>
      <c r="E15" s="58"/>
      <c r="F15" s="116"/>
      <c r="G15" s="92">
        <f t="shared" si="1"/>
        <v>0</v>
      </c>
    </row>
    <row r="16" spans="1:7" outlineLevel="1">
      <c r="A16" s="46" t="s">
        <v>139</v>
      </c>
      <c r="B16" s="47"/>
      <c r="C16" s="48">
        <v>11</v>
      </c>
      <c r="D16" s="49"/>
      <c r="E16" s="58"/>
      <c r="F16" s="116"/>
      <c r="G16" s="92">
        <f t="shared" si="1"/>
        <v>0</v>
      </c>
    </row>
    <row r="17" spans="1:7" outlineLevel="1">
      <c r="A17" s="46" t="s">
        <v>140</v>
      </c>
      <c r="B17" s="47"/>
      <c r="C17" s="48">
        <v>12</v>
      </c>
      <c r="D17" s="49"/>
      <c r="E17" s="58"/>
      <c r="F17" s="116"/>
      <c r="G17" s="92">
        <f t="shared" si="1"/>
        <v>0</v>
      </c>
    </row>
    <row r="18" spans="1:7" outlineLevel="1">
      <c r="A18" s="46" t="s">
        <v>141</v>
      </c>
      <c r="B18" s="47"/>
      <c r="C18" s="48">
        <v>13</v>
      </c>
      <c r="D18" s="49"/>
      <c r="E18" s="58"/>
      <c r="F18" s="116"/>
      <c r="G18" s="92">
        <f t="shared" si="1"/>
        <v>0</v>
      </c>
    </row>
    <row r="19" spans="1:7" outlineLevel="1">
      <c r="A19" s="46" t="s">
        <v>142</v>
      </c>
      <c r="B19" s="47"/>
      <c r="C19" s="48">
        <v>14</v>
      </c>
      <c r="D19" s="49"/>
      <c r="E19" s="58"/>
      <c r="F19" s="116"/>
      <c r="G19" s="92">
        <f t="shared" si="1"/>
        <v>0</v>
      </c>
    </row>
    <row r="20" spans="1:7" outlineLevel="1">
      <c r="A20" s="46" t="s">
        <v>143</v>
      </c>
      <c r="B20" s="47"/>
      <c r="C20" s="48">
        <v>15</v>
      </c>
      <c r="D20" s="49"/>
      <c r="E20" s="58"/>
      <c r="F20" s="116"/>
      <c r="G20" s="92">
        <f t="shared" si="1"/>
        <v>0</v>
      </c>
    </row>
    <row r="21" spans="1:7" outlineLevel="1">
      <c r="A21" s="46" t="s">
        <v>144</v>
      </c>
      <c r="B21" s="47"/>
      <c r="C21" s="48">
        <v>16</v>
      </c>
      <c r="D21" s="49"/>
      <c r="E21" s="58"/>
      <c r="F21" s="116"/>
      <c r="G21" s="92">
        <f t="shared" si="1"/>
        <v>0</v>
      </c>
    </row>
    <row r="22" spans="1:7" outlineLevel="1">
      <c r="A22" s="46" t="s">
        <v>145</v>
      </c>
      <c r="B22" s="47"/>
      <c r="C22" s="48">
        <v>17</v>
      </c>
      <c r="D22" s="49"/>
      <c r="E22" s="58"/>
      <c r="F22" s="116"/>
      <c r="G22" s="92">
        <f t="shared" si="1"/>
        <v>0</v>
      </c>
    </row>
    <row r="23" spans="1:7" outlineLevel="1">
      <c r="A23" s="46" t="s">
        <v>146</v>
      </c>
      <c r="B23" s="47"/>
      <c r="C23" s="48">
        <v>18</v>
      </c>
      <c r="D23" s="49"/>
      <c r="E23" s="58"/>
      <c r="F23" s="116"/>
      <c r="G23" s="92">
        <f t="shared" si="1"/>
        <v>0</v>
      </c>
    </row>
    <row r="24" spans="1:7" outlineLevel="1">
      <c r="A24" s="46" t="s">
        <v>147</v>
      </c>
      <c r="B24" s="47"/>
      <c r="C24" s="48">
        <v>19</v>
      </c>
      <c r="D24" s="49"/>
      <c r="E24" s="58"/>
      <c r="F24" s="116"/>
      <c r="G24" s="92">
        <f t="shared" si="1"/>
        <v>0</v>
      </c>
    </row>
    <row r="25" spans="1:7" outlineLevel="1">
      <c r="A25" s="46" t="s">
        <v>148</v>
      </c>
      <c r="B25" s="47"/>
      <c r="C25" s="48">
        <v>20</v>
      </c>
      <c r="D25" s="49"/>
      <c r="E25" s="58"/>
      <c r="F25" s="116"/>
      <c r="G25" s="92">
        <f t="shared" si="1"/>
        <v>0</v>
      </c>
    </row>
    <row r="26" spans="1:7" outlineLevel="1">
      <c r="A26" s="46" t="s">
        <v>149</v>
      </c>
      <c r="B26" s="47"/>
      <c r="C26" s="48">
        <v>21</v>
      </c>
      <c r="D26" s="49"/>
      <c r="E26" s="58"/>
      <c r="F26" s="116"/>
      <c r="G26" s="92">
        <f t="shared" si="1"/>
        <v>0</v>
      </c>
    </row>
    <row r="27" spans="1:7" outlineLevel="1">
      <c r="A27" s="46" t="s">
        <v>150</v>
      </c>
      <c r="B27" s="47"/>
      <c r="C27" s="48">
        <v>22</v>
      </c>
      <c r="D27" s="49"/>
      <c r="E27" s="58"/>
      <c r="F27" s="116"/>
      <c r="G27" s="92">
        <f t="shared" si="1"/>
        <v>0</v>
      </c>
    </row>
    <row r="28" spans="1:7">
      <c r="A28" s="98" t="s">
        <v>151</v>
      </c>
      <c r="B28" s="99"/>
      <c r="C28" s="100">
        <v>23</v>
      </c>
      <c r="D28" s="101">
        <f t="shared" ref="D28:F28" si="2">SUM(D29:D31)</f>
        <v>0</v>
      </c>
      <c r="E28" s="102">
        <f t="shared" si="2"/>
        <v>0</v>
      </c>
      <c r="F28" s="102">
        <f t="shared" si="2"/>
        <v>0</v>
      </c>
      <c r="G28" s="92">
        <f t="shared" si="1"/>
        <v>0</v>
      </c>
    </row>
    <row r="29" spans="1:7" outlineLevel="1">
      <c r="A29" s="37" t="s">
        <v>152</v>
      </c>
      <c r="B29" s="50"/>
      <c r="C29" s="51">
        <v>24</v>
      </c>
      <c r="D29" s="52"/>
      <c r="E29" s="59"/>
      <c r="F29" s="117"/>
      <c r="G29" s="92">
        <f t="shared" si="1"/>
        <v>0</v>
      </c>
    </row>
    <row r="30" spans="1:7" outlineLevel="1">
      <c r="A30" s="37" t="s">
        <v>153</v>
      </c>
      <c r="B30" s="50"/>
      <c r="C30" s="51">
        <v>25</v>
      </c>
      <c r="D30" s="52"/>
      <c r="E30" s="59"/>
      <c r="F30" s="117"/>
      <c r="G30" s="92">
        <f t="shared" si="1"/>
        <v>0</v>
      </c>
    </row>
    <row r="31" spans="1:7" outlineLevel="1">
      <c r="A31" s="37" t="s">
        <v>154</v>
      </c>
      <c r="B31" s="50"/>
      <c r="C31" s="51">
        <v>26</v>
      </c>
      <c r="D31" s="52"/>
      <c r="E31" s="59"/>
      <c r="F31" s="117"/>
      <c r="G31" s="92">
        <f t="shared" si="1"/>
        <v>0</v>
      </c>
    </row>
    <row r="32" spans="1:7">
      <c r="A32" s="98" t="s">
        <v>155</v>
      </c>
      <c r="B32" s="99"/>
      <c r="C32" s="100">
        <v>27</v>
      </c>
      <c r="D32" s="101">
        <f>SUM(D33:D257)</f>
        <v>0</v>
      </c>
      <c r="E32" s="102">
        <f t="shared" ref="E32:F32" si="3">SUM(E33:E257)</f>
        <v>0</v>
      </c>
      <c r="F32" s="102">
        <f t="shared" si="3"/>
        <v>0</v>
      </c>
      <c r="G32" s="92">
        <f t="shared" si="1"/>
        <v>0</v>
      </c>
    </row>
    <row r="33" spans="1:7" outlineLevel="1">
      <c r="A33" s="53" t="s">
        <v>156</v>
      </c>
      <c r="B33" s="50"/>
      <c r="C33" s="51">
        <v>28</v>
      </c>
      <c r="D33" s="54"/>
      <c r="E33" s="60"/>
      <c r="F33" s="118"/>
      <c r="G33" s="89">
        <f t="shared" si="1"/>
        <v>0</v>
      </c>
    </row>
    <row r="34" spans="1:7" outlineLevel="1">
      <c r="A34" s="53" t="s">
        <v>157</v>
      </c>
      <c r="B34" s="50"/>
      <c r="C34" s="51">
        <v>29</v>
      </c>
      <c r="D34" s="54"/>
      <c r="E34" s="60"/>
      <c r="F34" s="118"/>
      <c r="G34" s="89">
        <f t="shared" si="1"/>
        <v>0</v>
      </c>
    </row>
    <row r="35" spans="1:7" outlineLevel="1">
      <c r="A35" s="53" t="s">
        <v>158</v>
      </c>
      <c r="B35" s="50"/>
      <c r="C35" s="51">
        <v>30</v>
      </c>
      <c r="D35" s="54"/>
      <c r="E35" s="60"/>
      <c r="F35" s="118"/>
      <c r="G35" s="89">
        <f t="shared" si="1"/>
        <v>0</v>
      </c>
    </row>
    <row r="36" spans="1:7" outlineLevel="1">
      <c r="A36" s="53" t="s">
        <v>159</v>
      </c>
      <c r="B36" s="50"/>
      <c r="C36" s="51">
        <v>31</v>
      </c>
      <c r="D36" s="54"/>
      <c r="E36" s="60"/>
      <c r="F36" s="118"/>
      <c r="G36" s="89">
        <f t="shared" si="1"/>
        <v>0</v>
      </c>
    </row>
    <row r="37" spans="1:7" outlineLevel="1">
      <c r="A37" s="53" t="s">
        <v>160</v>
      </c>
      <c r="B37" s="50"/>
      <c r="C37" s="51">
        <v>32</v>
      </c>
      <c r="D37" s="54"/>
      <c r="E37" s="60"/>
      <c r="F37" s="118"/>
      <c r="G37" s="89">
        <f t="shared" si="1"/>
        <v>0</v>
      </c>
    </row>
    <row r="38" spans="1:7" outlineLevel="1">
      <c r="A38" s="53" t="s">
        <v>161</v>
      </c>
      <c r="B38" s="50"/>
      <c r="C38" s="51">
        <v>33</v>
      </c>
      <c r="D38" s="54"/>
      <c r="E38" s="60"/>
      <c r="F38" s="118"/>
      <c r="G38" s="89">
        <f t="shared" si="1"/>
        <v>0</v>
      </c>
    </row>
    <row r="39" spans="1:7" outlineLevel="1">
      <c r="A39" s="53" t="s">
        <v>162</v>
      </c>
      <c r="B39" s="50"/>
      <c r="C39" s="51">
        <v>34</v>
      </c>
      <c r="D39" s="54"/>
      <c r="E39" s="60"/>
      <c r="F39" s="118"/>
      <c r="G39" s="89">
        <f t="shared" si="1"/>
        <v>0</v>
      </c>
    </row>
    <row r="40" spans="1:7" outlineLevel="1">
      <c r="A40" s="53" t="s">
        <v>163</v>
      </c>
      <c r="B40" s="50"/>
      <c r="C40" s="51">
        <v>35</v>
      </c>
      <c r="D40" s="54"/>
      <c r="E40" s="60"/>
      <c r="F40" s="118"/>
      <c r="G40" s="89">
        <f t="shared" si="1"/>
        <v>0</v>
      </c>
    </row>
    <row r="41" spans="1:7" outlineLevel="1">
      <c r="A41" s="53" t="s">
        <v>164</v>
      </c>
      <c r="B41" s="50"/>
      <c r="C41" s="51">
        <v>36</v>
      </c>
      <c r="D41" s="54"/>
      <c r="E41" s="60"/>
      <c r="F41" s="118"/>
      <c r="G41" s="89">
        <f t="shared" si="1"/>
        <v>0</v>
      </c>
    </row>
    <row r="42" spans="1:7" outlineLevel="1">
      <c r="A42" s="53" t="s">
        <v>165</v>
      </c>
      <c r="B42" s="50"/>
      <c r="C42" s="51">
        <v>37</v>
      </c>
      <c r="D42" s="54"/>
      <c r="E42" s="60"/>
      <c r="F42" s="118"/>
      <c r="G42" s="89">
        <f t="shared" si="1"/>
        <v>0</v>
      </c>
    </row>
    <row r="43" spans="1:7" outlineLevel="1">
      <c r="A43" s="53" t="s">
        <v>166</v>
      </c>
      <c r="B43" s="50"/>
      <c r="C43" s="51">
        <v>38</v>
      </c>
      <c r="D43" s="54"/>
      <c r="E43" s="60"/>
      <c r="F43" s="118"/>
      <c r="G43" s="89">
        <f t="shared" si="1"/>
        <v>0</v>
      </c>
    </row>
    <row r="44" spans="1:7" outlineLevel="1">
      <c r="A44" s="53" t="s">
        <v>167</v>
      </c>
      <c r="B44" s="50"/>
      <c r="C44" s="51">
        <v>39</v>
      </c>
      <c r="D44" s="54"/>
      <c r="E44" s="60"/>
      <c r="F44" s="118"/>
      <c r="G44" s="89">
        <f t="shared" si="1"/>
        <v>0</v>
      </c>
    </row>
    <row r="45" spans="1:7" outlineLevel="1">
      <c r="A45" s="53" t="s">
        <v>168</v>
      </c>
      <c r="B45" s="50"/>
      <c r="C45" s="51">
        <v>40</v>
      </c>
      <c r="D45" s="54"/>
      <c r="E45" s="60"/>
      <c r="F45" s="118"/>
      <c r="G45" s="89">
        <f t="shared" si="1"/>
        <v>0</v>
      </c>
    </row>
    <row r="46" spans="1:7" outlineLevel="1">
      <c r="A46" s="53" t="s">
        <v>169</v>
      </c>
      <c r="B46" s="50"/>
      <c r="C46" s="51">
        <v>41</v>
      </c>
      <c r="D46" s="54"/>
      <c r="E46" s="60"/>
      <c r="F46" s="118"/>
      <c r="G46" s="89">
        <f t="shared" si="1"/>
        <v>0</v>
      </c>
    </row>
    <row r="47" spans="1:7" outlineLevel="1">
      <c r="A47" s="53" t="s">
        <v>170</v>
      </c>
      <c r="B47" s="50"/>
      <c r="C47" s="51">
        <v>42</v>
      </c>
      <c r="D47" s="54"/>
      <c r="E47" s="60"/>
      <c r="F47" s="118"/>
      <c r="G47" s="89">
        <f t="shared" si="1"/>
        <v>0</v>
      </c>
    </row>
    <row r="48" spans="1:7" outlineLevel="1">
      <c r="A48" s="53" t="s">
        <v>171</v>
      </c>
      <c r="B48" s="50"/>
      <c r="C48" s="51">
        <v>43</v>
      </c>
      <c r="D48" s="54"/>
      <c r="E48" s="60"/>
      <c r="F48" s="118"/>
      <c r="G48" s="89">
        <f t="shared" si="1"/>
        <v>0</v>
      </c>
    </row>
    <row r="49" spans="1:7" outlineLevel="1">
      <c r="A49" s="53" t="s">
        <v>172</v>
      </c>
      <c r="B49" s="50"/>
      <c r="C49" s="51">
        <v>44</v>
      </c>
      <c r="D49" s="54"/>
      <c r="E49" s="60"/>
      <c r="F49" s="118"/>
      <c r="G49" s="89">
        <f t="shared" si="1"/>
        <v>0</v>
      </c>
    </row>
    <row r="50" spans="1:7" outlineLevel="1">
      <c r="A50" s="53" t="s">
        <v>173</v>
      </c>
      <c r="B50" s="50"/>
      <c r="C50" s="51">
        <v>45</v>
      </c>
      <c r="D50" s="54"/>
      <c r="E50" s="60"/>
      <c r="F50" s="118"/>
      <c r="G50" s="89">
        <f t="shared" si="1"/>
        <v>0</v>
      </c>
    </row>
    <row r="51" spans="1:7" outlineLevel="1">
      <c r="A51" s="53" t="s">
        <v>174</v>
      </c>
      <c r="B51" s="50"/>
      <c r="C51" s="51">
        <v>46</v>
      </c>
      <c r="D51" s="54"/>
      <c r="E51" s="60"/>
      <c r="F51" s="118"/>
      <c r="G51" s="89">
        <f t="shared" si="1"/>
        <v>0</v>
      </c>
    </row>
    <row r="52" spans="1:7" outlineLevel="1">
      <c r="A52" s="53" t="s">
        <v>175</v>
      </c>
      <c r="B52" s="50"/>
      <c r="C52" s="51">
        <v>47</v>
      </c>
      <c r="D52" s="54"/>
      <c r="E52" s="60"/>
      <c r="F52" s="118"/>
      <c r="G52" s="89">
        <f t="shared" si="1"/>
        <v>0</v>
      </c>
    </row>
    <row r="53" spans="1:7" outlineLevel="1">
      <c r="A53" s="53" t="s">
        <v>176</v>
      </c>
      <c r="B53" s="50"/>
      <c r="C53" s="51">
        <v>48</v>
      </c>
      <c r="D53" s="54"/>
      <c r="E53" s="60"/>
      <c r="F53" s="118"/>
      <c r="G53" s="89">
        <f t="shared" si="1"/>
        <v>0</v>
      </c>
    </row>
    <row r="54" spans="1:7" outlineLevel="1">
      <c r="A54" s="53" t="s">
        <v>177</v>
      </c>
      <c r="B54" s="50"/>
      <c r="C54" s="51">
        <v>49</v>
      </c>
      <c r="D54" s="54"/>
      <c r="E54" s="60"/>
      <c r="F54" s="118"/>
      <c r="G54" s="89">
        <f t="shared" si="1"/>
        <v>0</v>
      </c>
    </row>
    <row r="55" spans="1:7" outlineLevel="1">
      <c r="A55" s="53" t="s">
        <v>178</v>
      </c>
      <c r="B55" s="50"/>
      <c r="C55" s="51">
        <v>50</v>
      </c>
      <c r="D55" s="54"/>
      <c r="E55" s="60"/>
      <c r="F55" s="118"/>
      <c r="G55" s="89">
        <f t="shared" si="1"/>
        <v>0</v>
      </c>
    </row>
    <row r="56" spans="1:7" outlineLevel="1">
      <c r="A56" s="53" t="s">
        <v>179</v>
      </c>
      <c r="B56" s="50"/>
      <c r="C56" s="51">
        <v>51</v>
      </c>
      <c r="D56" s="54"/>
      <c r="E56" s="60"/>
      <c r="F56" s="118"/>
      <c r="G56" s="89">
        <f t="shared" si="1"/>
        <v>0</v>
      </c>
    </row>
    <row r="57" spans="1:7" outlineLevel="1">
      <c r="A57" s="53" t="s">
        <v>180</v>
      </c>
      <c r="B57" s="50"/>
      <c r="C57" s="51">
        <v>52</v>
      </c>
      <c r="D57" s="54"/>
      <c r="E57" s="60"/>
      <c r="F57" s="118"/>
      <c r="G57" s="89">
        <f t="shared" si="1"/>
        <v>0</v>
      </c>
    </row>
    <row r="58" spans="1:7" outlineLevel="1">
      <c r="A58" s="53" t="s">
        <v>181</v>
      </c>
      <c r="B58" s="50"/>
      <c r="C58" s="51">
        <v>53</v>
      </c>
      <c r="D58" s="54"/>
      <c r="E58" s="60"/>
      <c r="F58" s="118"/>
      <c r="G58" s="89">
        <f t="shared" si="1"/>
        <v>0</v>
      </c>
    </row>
    <row r="59" spans="1:7" outlineLevel="1">
      <c r="A59" s="53" t="s">
        <v>182</v>
      </c>
      <c r="B59" s="50"/>
      <c r="C59" s="51">
        <v>54</v>
      </c>
      <c r="D59" s="54"/>
      <c r="E59" s="60"/>
      <c r="F59" s="118"/>
      <c r="G59" s="89">
        <f t="shared" si="1"/>
        <v>0</v>
      </c>
    </row>
    <row r="60" spans="1:7" outlineLevel="1">
      <c r="A60" s="53" t="s">
        <v>183</v>
      </c>
      <c r="B60" s="50"/>
      <c r="C60" s="51">
        <v>55</v>
      </c>
      <c r="D60" s="54"/>
      <c r="E60" s="60"/>
      <c r="F60" s="118"/>
      <c r="G60" s="89">
        <f t="shared" si="1"/>
        <v>0</v>
      </c>
    </row>
    <row r="61" spans="1:7" outlineLevel="1">
      <c r="A61" s="53" t="s">
        <v>184</v>
      </c>
      <c r="B61" s="50"/>
      <c r="C61" s="51">
        <v>56</v>
      </c>
      <c r="D61" s="54"/>
      <c r="E61" s="60"/>
      <c r="F61" s="118"/>
      <c r="G61" s="89">
        <f t="shared" si="1"/>
        <v>0</v>
      </c>
    </row>
    <row r="62" spans="1:7" outlineLevel="1">
      <c r="A62" s="53" t="s">
        <v>185</v>
      </c>
      <c r="B62" s="50"/>
      <c r="C62" s="51">
        <v>57</v>
      </c>
      <c r="D62" s="54"/>
      <c r="E62" s="60"/>
      <c r="F62" s="118"/>
      <c r="G62" s="89">
        <f t="shared" si="1"/>
        <v>0</v>
      </c>
    </row>
    <row r="63" spans="1:7" outlineLevel="1">
      <c r="A63" s="53" t="s">
        <v>186</v>
      </c>
      <c r="B63" s="50"/>
      <c r="C63" s="51">
        <v>58</v>
      </c>
      <c r="D63" s="54"/>
      <c r="E63" s="60"/>
      <c r="F63" s="118"/>
      <c r="G63" s="89">
        <f t="shared" si="1"/>
        <v>0</v>
      </c>
    </row>
    <row r="64" spans="1:7" outlineLevel="1">
      <c r="A64" s="53" t="s">
        <v>187</v>
      </c>
      <c r="B64" s="50"/>
      <c r="C64" s="51">
        <v>59</v>
      </c>
      <c r="D64" s="54"/>
      <c r="E64" s="60"/>
      <c r="F64" s="118"/>
      <c r="G64" s="89">
        <f t="shared" si="1"/>
        <v>0</v>
      </c>
    </row>
    <row r="65" spans="1:7" outlineLevel="1">
      <c r="A65" s="53" t="s">
        <v>188</v>
      </c>
      <c r="B65" s="50"/>
      <c r="C65" s="51">
        <v>60</v>
      </c>
      <c r="D65" s="54"/>
      <c r="E65" s="60"/>
      <c r="F65" s="118"/>
      <c r="G65" s="89">
        <f t="shared" si="1"/>
        <v>0</v>
      </c>
    </row>
    <row r="66" spans="1:7" outlineLevel="1">
      <c r="A66" s="53" t="s">
        <v>189</v>
      </c>
      <c r="B66" s="50"/>
      <c r="C66" s="51">
        <v>61</v>
      </c>
      <c r="D66" s="54"/>
      <c r="E66" s="60"/>
      <c r="F66" s="118"/>
      <c r="G66" s="89">
        <f t="shared" si="1"/>
        <v>0</v>
      </c>
    </row>
    <row r="67" spans="1:7" outlineLevel="1">
      <c r="A67" s="53" t="s">
        <v>190</v>
      </c>
      <c r="B67" s="50"/>
      <c r="C67" s="51">
        <v>62</v>
      </c>
      <c r="D67" s="54"/>
      <c r="E67" s="60"/>
      <c r="F67" s="118"/>
      <c r="G67" s="89">
        <f t="shared" si="1"/>
        <v>0</v>
      </c>
    </row>
    <row r="68" spans="1:7" outlineLevel="1">
      <c r="A68" s="53" t="s">
        <v>191</v>
      </c>
      <c r="B68" s="50"/>
      <c r="C68" s="51">
        <v>63</v>
      </c>
      <c r="D68" s="54"/>
      <c r="E68" s="60"/>
      <c r="F68" s="118"/>
      <c r="G68" s="89">
        <f t="shared" si="1"/>
        <v>0</v>
      </c>
    </row>
    <row r="69" spans="1:7" outlineLevel="1">
      <c r="A69" s="53" t="s">
        <v>192</v>
      </c>
      <c r="B69" s="50"/>
      <c r="C69" s="51">
        <v>64</v>
      </c>
      <c r="D69" s="54"/>
      <c r="E69" s="60"/>
      <c r="F69" s="118"/>
      <c r="G69" s="89">
        <f t="shared" si="1"/>
        <v>0</v>
      </c>
    </row>
    <row r="70" spans="1:7" outlineLevel="1">
      <c r="A70" s="53" t="s">
        <v>193</v>
      </c>
      <c r="B70" s="50"/>
      <c r="C70" s="51">
        <v>65</v>
      </c>
      <c r="D70" s="54"/>
      <c r="E70" s="60"/>
      <c r="F70" s="118"/>
      <c r="G70" s="89">
        <f t="shared" ref="G70:G133" si="4">SUM(D70:F70)</f>
        <v>0</v>
      </c>
    </row>
    <row r="71" spans="1:7" outlineLevel="1">
      <c r="A71" s="53" t="s">
        <v>194</v>
      </c>
      <c r="B71" s="50"/>
      <c r="C71" s="51">
        <v>66</v>
      </c>
      <c r="D71" s="54"/>
      <c r="E71" s="60"/>
      <c r="F71" s="118"/>
      <c r="G71" s="89">
        <f t="shared" si="4"/>
        <v>0</v>
      </c>
    </row>
    <row r="72" spans="1:7" outlineLevel="1">
      <c r="A72" s="53" t="s">
        <v>195</v>
      </c>
      <c r="B72" s="50"/>
      <c r="C72" s="51">
        <v>67</v>
      </c>
      <c r="D72" s="54"/>
      <c r="E72" s="60"/>
      <c r="F72" s="118"/>
      <c r="G72" s="89">
        <f t="shared" si="4"/>
        <v>0</v>
      </c>
    </row>
    <row r="73" spans="1:7" outlineLevel="1">
      <c r="A73" s="53" t="s">
        <v>196</v>
      </c>
      <c r="B73" s="50"/>
      <c r="C73" s="51">
        <v>68</v>
      </c>
      <c r="D73" s="54"/>
      <c r="E73" s="60"/>
      <c r="F73" s="118"/>
      <c r="G73" s="89">
        <f t="shared" si="4"/>
        <v>0</v>
      </c>
    </row>
    <row r="74" spans="1:7" outlineLevel="1">
      <c r="A74" s="53" t="s">
        <v>197</v>
      </c>
      <c r="B74" s="50"/>
      <c r="C74" s="51">
        <v>69</v>
      </c>
      <c r="D74" s="54"/>
      <c r="E74" s="60"/>
      <c r="F74" s="118"/>
      <c r="G74" s="89">
        <f t="shared" si="4"/>
        <v>0</v>
      </c>
    </row>
    <row r="75" spans="1:7" outlineLevel="1">
      <c r="A75" s="53" t="s">
        <v>198</v>
      </c>
      <c r="B75" s="50"/>
      <c r="C75" s="51">
        <v>70</v>
      </c>
      <c r="D75" s="54"/>
      <c r="E75" s="60"/>
      <c r="F75" s="118"/>
      <c r="G75" s="89">
        <f t="shared" si="4"/>
        <v>0</v>
      </c>
    </row>
    <row r="76" spans="1:7" outlineLevel="1">
      <c r="A76" s="53" t="s">
        <v>199</v>
      </c>
      <c r="B76" s="50"/>
      <c r="C76" s="51">
        <v>71</v>
      </c>
      <c r="D76" s="54"/>
      <c r="E76" s="60"/>
      <c r="F76" s="118"/>
      <c r="G76" s="89">
        <f t="shared" si="4"/>
        <v>0</v>
      </c>
    </row>
    <row r="77" spans="1:7" outlineLevel="1">
      <c r="A77" s="53" t="s">
        <v>200</v>
      </c>
      <c r="B77" s="50"/>
      <c r="C77" s="51">
        <v>72</v>
      </c>
      <c r="D77" s="54"/>
      <c r="E77" s="60"/>
      <c r="F77" s="118"/>
      <c r="G77" s="89">
        <f t="shared" si="4"/>
        <v>0</v>
      </c>
    </row>
    <row r="78" spans="1:7" outlineLevel="1">
      <c r="A78" s="53" t="s">
        <v>201</v>
      </c>
      <c r="B78" s="50"/>
      <c r="C78" s="51">
        <v>73</v>
      </c>
      <c r="D78" s="54"/>
      <c r="E78" s="60"/>
      <c r="F78" s="118"/>
      <c r="G78" s="89">
        <f t="shared" si="4"/>
        <v>0</v>
      </c>
    </row>
    <row r="79" spans="1:7" outlineLevel="1">
      <c r="A79" s="53" t="s">
        <v>202</v>
      </c>
      <c r="B79" s="50"/>
      <c r="C79" s="51">
        <v>74</v>
      </c>
      <c r="D79" s="54"/>
      <c r="E79" s="60"/>
      <c r="F79" s="118"/>
      <c r="G79" s="89">
        <f t="shared" si="4"/>
        <v>0</v>
      </c>
    </row>
    <row r="80" spans="1:7" outlineLevel="1">
      <c r="A80" s="53" t="s">
        <v>203</v>
      </c>
      <c r="B80" s="50"/>
      <c r="C80" s="51">
        <v>75</v>
      </c>
      <c r="D80" s="54"/>
      <c r="E80" s="60"/>
      <c r="F80" s="118"/>
      <c r="G80" s="89">
        <f t="shared" si="4"/>
        <v>0</v>
      </c>
    </row>
    <row r="81" spans="1:7" outlineLevel="1">
      <c r="A81" s="53" t="s">
        <v>204</v>
      </c>
      <c r="B81" s="50"/>
      <c r="C81" s="51">
        <v>76</v>
      </c>
      <c r="D81" s="54"/>
      <c r="E81" s="60"/>
      <c r="F81" s="118"/>
      <c r="G81" s="89">
        <f t="shared" si="4"/>
        <v>0</v>
      </c>
    </row>
    <row r="82" spans="1:7" outlineLevel="1">
      <c r="A82" s="53" t="s">
        <v>205</v>
      </c>
      <c r="B82" s="50"/>
      <c r="C82" s="51">
        <v>77</v>
      </c>
      <c r="D82" s="54"/>
      <c r="E82" s="60"/>
      <c r="F82" s="118"/>
      <c r="G82" s="89">
        <f t="shared" si="4"/>
        <v>0</v>
      </c>
    </row>
    <row r="83" spans="1:7" outlineLevel="1">
      <c r="A83" s="53" t="s">
        <v>206</v>
      </c>
      <c r="B83" s="50"/>
      <c r="C83" s="51">
        <v>78</v>
      </c>
      <c r="D83" s="54"/>
      <c r="E83" s="60"/>
      <c r="F83" s="118"/>
      <c r="G83" s="89">
        <f t="shared" si="4"/>
        <v>0</v>
      </c>
    </row>
    <row r="84" spans="1:7" outlineLevel="1">
      <c r="A84" s="53" t="s">
        <v>207</v>
      </c>
      <c r="B84" s="50"/>
      <c r="C84" s="51">
        <v>79</v>
      </c>
      <c r="D84" s="54"/>
      <c r="E84" s="60"/>
      <c r="F84" s="118"/>
      <c r="G84" s="89">
        <f t="shared" si="4"/>
        <v>0</v>
      </c>
    </row>
    <row r="85" spans="1:7" outlineLevel="1">
      <c r="A85" s="53" t="s">
        <v>208</v>
      </c>
      <c r="B85" s="50"/>
      <c r="C85" s="51">
        <v>80</v>
      </c>
      <c r="D85" s="54"/>
      <c r="E85" s="60"/>
      <c r="F85" s="118"/>
      <c r="G85" s="89">
        <f t="shared" si="4"/>
        <v>0</v>
      </c>
    </row>
    <row r="86" spans="1:7" outlineLevel="1">
      <c r="A86" s="53" t="s">
        <v>209</v>
      </c>
      <c r="B86" s="50"/>
      <c r="C86" s="51">
        <v>81</v>
      </c>
      <c r="D86" s="54"/>
      <c r="E86" s="60"/>
      <c r="F86" s="118"/>
      <c r="G86" s="89">
        <f t="shared" si="4"/>
        <v>0</v>
      </c>
    </row>
    <row r="87" spans="1:7" outlineLevel="1">
      <c r="A87" s="53" t="s">
        <v>210</v>
      </c>
      <c r="B87" s="50"/>
      <c r="C87" s="51">
        <v>82</v>
      </c>
      <c r="D87" s="54"/>
      <c r="E87" s="60"/>
      <c r="F87" s="118"/>
      <c r="G87" s="89">
        <f t="shared" si="4"/>
        <v>0</v>
      </c>
    </row>
    <row r="88" spans="1:7" outlineLevel="1">
      <c r="A88" s="53" t="s">
        <v>211</v>
      </c>
      <c r="B88" s="50"/>
      <c r="C88" s="51">
        <v>83</v>
      </c>
      <c r="D88" s="54"/>
      <c r="E88" s="60"/>
      <c r="F88" s="118"/>
      <c r="G88" s="89">
        <f t="shared" si="4"/>
        <v>0</v>
      </c>
    </row>
    <row r="89" spans="1:7" outlineLevel="1">
      <c r="A89" s="53" t="s">
        <v>212</v>
      </c>
      <c r="B89" s="50"/>
      <c r="C89" s="51">
        <v>84</v>
      </c>
      <c r="D89" s="54"/>
      <c r="E89" s="60"/>
      <c r="F89" s="118"/>
      <c r="G89" s="89">
        <f t="shared" si="4"/>
        <v>0</v>
      </c>
    </row>
    <row r="90" spans="1:7" outlineLevel="1">
      <c r="A90" s="53" t="s">
        <v>213</v>
      </c>
      <c r="B90" s="50"/>
      <c r="C90" s="51">
        <v>85</v>
      </c>
      <c r="D90" s="54"/>
      <c r="E90" s="60"/>
      <c r="F90" s="118"/>
      <c r="G90" s="89">
        <f t="shared" si="4"/>
        <v>0</v>
      </c>
    </row>
    <row r="91" spans="1:7" outlineLevel="1">
      <c r="A91" s="53" t="s">
        <v>214</v>
      </c>
      <c r="B91" s="50"/>
      <c r="C91" s="51">
        <v>86</v>
      </c>
      <c r="D91" s="54"/>
      <c r="E91" s="60"/>
      <c r="F91" s="118"/>
      <c r="G91" s="89">
        <f t="shared" si="4"/>
        <v>0</v>
      </c>
    </row>
    <row r="92" spans="1:7" outlineLevel="1">
      <c r="A92" s="53" t="s">
        <v>215</v>
      </c>
      <c r="B92" s="50"/>
      <c r="C92" s="51">
        <v>87</v>
      </c>
      <c r="D92" s="54"/>
      <c r="E92" s="60"/>
      <c r="F92" s="118"/>
      <c r="G92" s="89">
        <f t="shared" si="4"/>
        <v>0</v>
      </c>
    </row>
    <row r="93" spans="1:7" outlineLevel="1">
      <c r="A93" s="53" t="s">
        <v>216</v>
      </c>
      <c r="B93" s="50"/>
      <c r="C93" s="51">
        <v>88</v>
      </c>
      <c r="D93" s="54"/>
      <c r="E93" s="60"/>
      <c r="F93" s="118"/>
      <c r="G93" s="89">
        <f t="shared" si="4"/>
        <v>0</v>
      </c>
    </row>
    <row r="94" spans="1:7" outlineLevel="1">
      <c r="A94" s="53" t="s">
        <v>217</v>
      </c>
      <c r="B94" s="50"/>
      <c r="C94" s="51">
        <v>89</v>
      </c>
      <c r="D94" s="54"/>
      <c r="E94" s="60"/>
      <c r="F94" s="118"/>
      <c r="G94" s="89">
        <f t="shared" si="4"/>
        <v>0</v>
      </c>
    </row>
    <row r="95" spans="1:7" outlineLevel="1">
      <c r="A95" s="53" t="s">
        <v>218</v>
      </c>
      <c r="B95" s="50"/>
      <c r="C95" s="51">
        <v>90</v>
      </c>
      <c r="D95" s="54"/>
      <c r="E95" s="60"/>
      <c r="F95" s="118"/>
      <c r="G95" s="89">
        <f t="shared" si="4"/>
        <v>0</v>
      </c>
    </row>
    <row r="96" spans="1:7" outlineLevel="1">
      <c r="A96" s="53" t="s">
        <v>219</v>
      </c>
      <c r="B96" s="50"/>
      <c r="C96" s="51">
        <v>91</v>
      </c>
      <c r="D96" s="54"/>
      <c r="E96" s="60"/>
      <c r="F96" s="118"/>
      <c r="G96" s="89">
        <f t="shared" si="4"/>
        <v>0</v>
      </c>
    </row>
    <row r="97" spans="1:7" outlineLevel="1">
      <c r="A97" s="53" t="s">
        <v>220</v>
      </c>
      <c r="B97" s="50"/>
      <c r="C97" s="51">
        <v>92</v>
      </c>
      <c r="D97" s="54"/>
      <c r="E97" s="60"/>
      <c r="F97" s="118"/>
      <c r="G97" s="89">
        <f t="shared" si="4"/>
        <v>0</v>
      </c>
    </row>
    <row r="98" spans="1:7" outlineLevel="1">
      <c r="A98" s="53" t="s">
        <v>221</v>
      </c>
      <c r="B98" s="50"/>
      <c r="C98" s="51">
        <v>93</v>
      </c>
      <c r="D98" s="54"/>
      <c r="E98" s="60"/>
      <c r="F98" s="118"/>
      <c r="G98" s="89">
        <f t="shared" si="4"/>
        <v>0</v>
      </c>
    </row>
    <row r="99" spans="1:7" outlineLevel="1">
      <c r="A99" s="53" t="s">
        <v>222</v>
      </c>
      <c r="B99" s="50"/>
      <c r="C99" s="51">
        <v>94</v>
      </c>
      <c r="D99" s="54"/>
      <c r="E99" s="60"/>
      <c r="F99" s="118"/>
      <c r="G99" s="89">
        <f t="shared" si="4"/>
        <v>0</v>
      </c>
    </row>
    <row r="100" spans="1:7" outlineLevel="1">
      <c r="A100" s="53" t="s">
        <v>223</v>
      </c>
      <c r="B100" s="50"/>
      <c r="C100" s="51">
        <v>95</v>
      </c>
      <c r="D100" s="54"/>
      <c r="E100" s="60"/>
      <c r="F100" s="118"/>
      <c r="G100" s="89">
        <f t="shared" si="4"/>
        <v>0</v>
      </c>
    </row>
    <row r="101" spans="1:7" outlineLevel="1">
      <c r="A101" s="53" t="s">
        <v>224</v>
      </c>
      <c r="B101" s="50"/>
      <c r="C101" s="51">
        <v>96</v>
      </c>
      <c r="D101" s="54"/>
      <c r="E101" s="60"/>
      <c r="F101" s="118"/>
      <c r="G101" s="89">
        <f t="shared" si="4"/>
        <v>0</v>
      </c>
    </row>
    <row r="102" spans="1:7" outlineLevel="1">
      <c r="A102" s="53" t="s">
        <v>225</v>
      </c>
      <c r="B102" s="50"/>
      <c r="C102" s="51">
        <v>97</v>
      </c>
      <c r="D102" s="54"/>
      <c r="E102" s="60"/>
      <c r="F102" s="118"/>
      <c r="G102" s="89">
        <f t="shared" si="4"/>
        <v>0</v>
      </c>
    </row>
    <row r="103" spans="1:7" outlineLevel="1">
      <c r="A103" s="53" t="s">
        <v>226</v>
      </c>
      <c r="B103" s="50"/>
      <c r="C103" s="51">
        <v>98</v>
      </c>
      <c r="D103" s="54"/>
      <c r="E103" s="60"/>
      <c r="F103" s="118"/>
      <c r="G103" s="89">
        <f t="shared" si="4"/>
        <v>0</v>
      </c>
    </row>
    <row r="104" spans="1:7" outlineLevel="1">
      <c r="A104" s="53" t="s">
        <v>227</v>
      </c>
      <c r="B104" s="50"/>
      <c r="C104" s="51">
        <v>99</v>
      </c>
      <c r="D104" s="54"/>
      <c r="E104" s="60"/>
      <c r="F104" s="118"/>
      <c r="G104" s="89">
        <f t="shared" si="4"/>
        <v>0</v>
      </c>
    </row>
    <row r="105" spans="1:7" outlineLevel="1">
      <c r="A105" s="53" t="s">
        <v>228</v>
      </c>
      <c r="B105" s="50"/>
      <c r="C105" s="51">
        <v>100</v>
      </c>
      <c r="D105" s="54"/>
      <c r="E105" s="60"/>
      <c r="F105" s="118"/>
      <c r="G105" s="89">
        <f t="shared" si="4"/>
        <v>0</v>
      </c>
    </row>
    <row r="106" spans="1:7" outlineLevel="1">
      <c r="A106" s="53" t="s">
        <v>229</v>
      </c>
      <c r="B106" s="50"/>
      <c r="C106" s="51">
        <v>101</v>
      </c>
      <c r="D106" s="54"/>
      <c r="E106" s="60"/>
      <c r="F106" s="118"/>
      <c r="G106" s="89">
        <f t="shared" si="4"/>
        <v>0</v>
      </c>
    </row>
    <row r="107" spans="1:7" outlineLevel="1">
      <c r="A107" s="53" t="s">
        <v>230</v>
      </c>
      <c r="B107" s="50"/>
      <c r="C107" s="51">
        <v>102</v>
      </c>
      <c r="D107" s="54"/>
      <c r="E107" s="60"/>
      <c r="F107" s="118"/>
      <c r="G107" s="89">
        <f t="shared" si="4"/>
        <v>0</v>
      </c>
    </row>
    <row r="108" spans="1:7" outlineLevel="1">
      <c r="A108" s="53" t="s">
        <v>231</v>
      </c>
      <c r="B108" s="50"/>
      <c r="C108" s="51">
        <v>103</v>
      </c>
      <c r="D108" s="54"/>
      <c r="E108" s="60"/>
      <c r="F108" s="118"/>
      <c r="G108" s="89">
        <f t="shared" si="4"/>
        <v>0</v>
      </c>
    </row>
    <row r="109" spans="1:7" outlineLevel="1">
      <c r="A109" s="53" t="s">
        <v>232</v>
      </c>
      <c r="B109" s="50"/>
      <c r="C109" s="51">
        <v>104</v>
      </c>
      <c r="D109" s="54"/>
      <c r="E109" s="60"/>
      <c r="F109" s="118"/>
      <c r="G109" s="89">
        <f t="shared" si="4"/>
        <v>0</v>
      </c>
    </row>
    <row r="110" spans="1:7" outlineLevel="1">
      <c r="A110" s="53" t="s">
        <v>233</v>
      </c>
      <c r="B110" s="50"/>
      <c r="C110" s="51">
        <v>105</v>
      </c>
      <c r="D110" s="54"/>
      <c r="E110" s="60"/>
      <c r="F110" s="118"/>
      <c r="G110" s="89">
        <f t="shared" si="4"/>
        <v>0</v>
      </c>
    </row>
    <row r="111" spans="1:7" outlineLevel="1">
      <c r="A111" s="53" t="s">
        <v>234</v>
      </c>
      <c r="B111" s="50"/>
      <c r="C111" s="51">
        <v>106</v>
      </c>
      <c r="D111" s="54"/>
      <c r="E111" s="60"/>
      <c r="F111" s="118"/>
      <c r="G111" s="89">
        <f t="shared" si="4"/>
        <v>0</v>
      </c>
    </row>
    <row r="112" spans="1:7" outlineLevel="1">
      <c r="A112" s="53" t="s">
        <v>235</v>
      </c>
      <c r="B112" s="50"/>
      <c r="C112" s="51">
        <v>107</v>
      </c>
      <c r="D112" s="54"/>
      <c r="E112" s="60"/>
      <c r="F112" s="118"/>
      <c r="G112" s="89">
        <f t="shared" si="4"/>
        <v>0</v>
      </c>
    </row>
    <row r="113" spans="1:7" outlineLevel="1">
      <c r="A113" s="53" t="s">
        <v>236</v>
      </c>
      <c r="B113" s="50"/>
      <c r="C113" s="51">
        <v>108</v>
      </c>
      <c r="D113" s="54"/>
      <c r="E113" s="60"/>
      <c r="F113" s="118"/>
      <c r="G113" s="89">
        <f t="shared" si="4"/>
        <v>0</v>
      </c>
    </row>
    <row r="114" spans="1:7" outlineLevel="1">
      <c r="A114" s="53" t="s">
        <v>237</v>
      </c>
      <c r="B114" s="50"/>
      <c r="C114" s="51">
        <v>109</v>
      </c>
      <c r="D114" s="54"/>
      <c r="E114" s="60"/>
      <c r="F114" s="118"/>
      <c r="G114" s="89">
        <f t="shared" si="4"/>
        <v>0</v>
      </c>
    </row>
    <row r="115" spans="1:7" outlineLevel="1">
      <c r="A115" s="53" t="s">
        <v>238</v>
      </c>
      <c r="B115" s="50"/>
      <c r="C115" s="51">
        <v>110</v>
      </c>
      <c r="D115" s="54"/>
      <c r="E115" s="60"/>
      <c r="F115" s="118"/>
      <c r="G115" s="89">
        <f t="shared" si="4"/>
        <v>0</v>
      </c>
    </row>
    <row r="116" spans="1:7" outlineLevel="1">
      <c r="A116" s="53" t="s">
        <v>239</v>
      </c>
      <c r="B116" s="50"/>
      <c r="C116" s="51">
        <v>111</v>
      </c>
      <c r="D116" s="54"/>
      <c r="E116" s="60"/>
      <c r="F116" s="118"/>
      <c r="G116" s="89">
        <f t="shared" si="4"/>
        <v>0</v>
      </c>
    </row>
    <row r="117" spans="1:7" outlineLevel="1">
      <c r="A117" s="53" t="s">
        <v>240</v>
      </c>
      <c r="B117" s="50"/>
      <c r="C117" s="51">
        <v>112</v>
      </c>
      <c r="D117" s="54"/>
      <c r="E117" s="60"/>
      <c r="F117" s="118"/>
      <c r="G117" s="89">
        <f t="shared" si="4"/>
        <v>0</v>
      </c>
    </row>
    <row r="118" spans="1:7" outlineLevel="1">
      <c r="A118" s="53" t="s">
        <v>241</v>
      </c>
      <c r="B118" s="50"/>
      <c r="C118" s="51">
        <v>113</v>
      </c>
      <c r="D118" s="54"/>
      <c r="E118" s="60"/>
      <c r="F118" s="118"/>
      <c r="G118" s="89">
        <f t="shared" si="4"/>
        <v>0</v>
      </c>
    </row>
    <row r="119" spans="1:7" outlineLevel="1">
      <c r="A119" s="53" t="s">
        <v>242</v>
      </c>
      <c r="B119" s="50"/>
      <c r="C119" s="51">
        <v>114</v>
      </c>
      <c r="D119" s="54"/>
      <c r="E119" s="60"/>
      <c r="F119" s="118"/>
      <c r="G119" s="89">
        <f t="shared" si="4"/>
        <v>0</v>
      </c>
    </row>
    <row r="120" spans="1:7" outlineLevel="1">
      <c r="A120" s="53" t="s">
        <v>243</v>
      </c>
      <c r="B120" s="50"/>
      <c r="C120" s="51">
        <v>115</v>
      </c>
      <c r="D120" s="54"/>
      <c r="E120" s="60"/>
      <c r="F120" s="118"/>
      <c r="G120" s="89">
        <f t="shared" si="4"/>
        <v>0</v>
      </c>
    </row>
    <row r="121" spans="1:7" outlineLevel="1">
      <c r="A121" s="53" t="s">
        <v>244</v>
      </c>
      <c r="B121" s="50"/>
      <c r="C121" s="51">
        <v>116</v>
      </c>
      <c r="D121" s="54"/>
      <c r="E121" s="60"/>
      <c r="F121" s="118"/>
      <c r="G121" s="89">
        <f t="shared" si="4"/>
        <v>0</v>
      </c>
    </row>
    <row r="122" spans="1:7" outlineLevel="1">
      <c r="A122" s="53" t="s">
        <v>245</v>
      </c>
      <c r="B122" s="50"/>
      <c r="C122" s="51">
        <v>117</v>
      </c>
      <c r="D122" s="54"/>
      <c r="E122" s="60"/>
      <c r="F122" s="118"/>
      <c r="G122" s="89">
        <f t="shared" si="4"/>
        <v>0</v>
      </c>
    </row>
    <row r="123" spans="1:7" outlineLevel="1">
      <c r="A123" s="53" t="s">
        <v>246</v>
      </c>
      <c r="B123" s="50"/>
      <c r="C123" s="51">
        <v>118</v>
      </c>
      <c r="D123" s="54"/>
      <c r="E123" s="60"/>
      <c r="F123" s="118"/>
      <c r="G123" s="89">
        <f t="shared" si="4"/>
        <v>0</v>
      </c>
    </row>
    <row r="124" spans="1:7" outlineLevel="1">
      <c r="A124" s="53" t="s">
        <v>247</v>
      </c>
      <c r="B124" s="50"/>
      <c r="C124" s="51">
        <v>119</v>
      </c>
      <c r="D124" s="54"/>
      <c r="E124" s="60"/>
      <c r="F124" s="118"/>
      <c r="G124" s="89">
        <f t="shared" si="4"/>
        <v>0</v>
      </c>
    </row>
    <row r="125" spans="1:7" outlineLevel="1">
      <c r="A125" s="53" t="s">
        <v>248</v>
      </c>
      <c r="B125" s="50"/>
      <c r="C125" s="51">
        <v>120</v>
      </c>
      <c r="D125" s="54"/>
      <c r="E125" s="60"/>
      <c r="F125" s="118"/>
      <c r="G125" s="89">
        <f t="shared" si="4"/>
        <v>0</v>
      </c>
    </row>
    <row r="126" spans="1:7" outlineLevel="1">
      <c r="A126" s="53" t="s">
        <v>249</v>
      </c>
      <c r="B126" s="50"/>
      <c r="C126" s="51">
        <v>121</v>
      </c>
      <c r="D126" s="54"/>
      <c r="E126" s="60"/>
      <c r="F126" s="118"/>
      <c r="G126" s="89">
        <f t="shared" si="4"/>
        <v>0</v>
      </c>
    </row>
    <row r="127" spans="1:7" outlineLevel="1">
      <c r="A127" s="53" t="s">
        <v>250</v>
      </c>
      <c r="B127" s="50"/>
      <c r="C127" s="51">
        <v>122</v>
      </c>
      <c r="D127" s="54"/>
      <c r="E127" s="60"/>
      <c r="F127" s="118"/>
      <c r="G127" s="89">
        <f t="shared" si="4"/>
        <v>0</v>
      </c>
    </row>
    <row r="128" spans="1:7" outlineLevel="1">
      <c r="A128" s="53" t="s">
        <v>251</v>
      </c>
      <c r="B128" s="50"/>
      <c r="C128" s="51">
        <v>123</v>
      </c>
      <c r="D128" s="54"/>
      <c r="E128" s="60"/>
      <c r="F128" s="118"/>
      <c r="G128" s="89">
        <f t="shared" si="4"/>
        <v>0</v>
      </c>
    </row>
    <row r="129" spans="1:7" outlineLevel="1">
      <c r="A129" s="53" t="s">
        <v>252</v>
      </c>
      <c r="B129" s="50"/>
      <c r="C129" s="51">
        <v>124</v>
      </c>
      <c r="D129" s="54"/>
      <c r="E129" s="60"/>
      <c r="F129" s="118"/>
      <c r="G129" s="89">
        <f t="shared" si="4"/>
        <v>0</v>
      </c>
    </row>
    <row r="130" spans="1:7" outlineLevel="1">
      <c r="A130" s="53" t="s">
        <v>253</v>
      </c>
      <c r="B130" s="50"/>
      <c r="C130" s="51">
        <v>125</v>
      </c>
      <c r="D130" s="54"/>
      <c r="E130" s="60"/>
      <c r="F130" s="118"/>
      <c r="G130" s="89">
        <f t="shared" si="4"/>
        <v>0</v>
      </c>
    </row>
    <row r="131" spans="1:7" outlineLevel="1">
      <c r="A131" s="53" t="s">
        <v>254</v>
      </c>
      <c r="B131" s="50"/>
      <c r="C131" s="51">
        <v>126</v>
      </c>
      <c r="D131" s="54"/>
      <c r="E131" s="60"/>
      <c r="F131" s="118"/>
      <c r="G131" s="89">
        <f t="shared" si="4"/>
        <v>0</v>
      </c>
    </row>
    <row r="132" spans="1:7" outlineLevel="1">
      <c r="A132" s="53" t="s">
        <v>255</v>
      </c>
      <c r="B132" s="50"/>
      <c r="C132" s="51">
        <v>127</v>
      </c>
      <c r="D132" s="54"/>
      <c r="E132" s="60"/>
      <c r="F132" s="118"/>
      <c r="G132" s="89">
        <f t="shared" si="4"/>
        <v>0</v>
      </c>
    </row>
    <row r="133" spans="1:7" outlineLevel="1">
      <c r="A133" s="53" t="s">
        <v>256</v>
      </c>
      <c r="B133" s="50"/>
      <c r="C133" s="51">
        <v>128</v>
      </c>
      <c r="D133" s="54"/>
      <c r="E133" s="60"/>
      <c r="F133" s="118"/>
      <c r="G133" s="89">
        <f t="shared" si="4"/>
        <v>0</v>
      </c>
    </row>
    <row r="134" spans="1:7" outlineLevel="1">
      <c r="A134" s="53" t="s">
        <v>257</v>
      </c>
      <c r="B134" s="50"/>
      <c r="C134" s="51">
        <v>129</v>
      </c>
      <c r="D134" s="54"/>
      <c r="E134" s="60"/>
      <c r="F134" s="118"/>
      <c r="G134" s="89">
        <f t="shared" ref="G134:G197" si="5">SUM(D134:F134)</f>
        <v>0</v>
      </c>
    </row>
    <row r="135" spans="1:7" outlineLevel="1">
      <c r="A135" s="53" t="s">
        <v>258</v>
      </c>
      <c r="B135" s="50"/>
      <c r="C135" s="51">
        <v>130</v>
      </c>
      <c r="D135" s="54"/>
      <c r="E135" s="60"/>
      <c r="F135" s="118"/>
      <c r="G135" s="89">
        <f t="shared" si="5"/>
        <v>0</v>
      </c>
    </row>
    <row r="136" spans="1:7" outlineLevel="1">
      <c r="A136" s="53" t="s">
        <v>259</v>
      </c>
      <c r="B136" s="50"/>
      <c r="C136" s="51">
        <v>131</v>
      </c>
      <c r="D136" s="54"/>
      <c r="E136" s="60"/>
      <c r="F136" s="118"/>
      <c r="G136" s="89">
        <f t="shared" si="5"/>
        <v>0</v>
      </c>
    </row>
    <row r="137" spans="1:7" outlineLevel="1">
      <c r="A137" s="53" t="s">
        <v>260</v>
      </c>
      <c r="B137" s="50"/>
      <c r="C137" s="51">
        <v>132</v>
      </c>
      <c r="D137" s="54"/>
      <c r="E137" s="60"/>
      <c r="F137" s="118"/>
      <c r="G137" s="89">
        <f t="shared" si="5"/>
        <v>0</v>
      </c>
    </row>
    <row r="138" spans="1:7" outlineLevel="1">
      <c r="A138" s="53" t="s">
        <v>261</v>
      </c>
      <c r="B138" s="50"/>
      <c r="C138" s="51">
        <v>133</v>
      </c>
      <c r="D138" s="54"/>
      <c r="E138" s="60"/>
      <c r="F138" s="118"/>
      <c r="G138" s="89">
        <f t="shared" si="5"/>
        <v>0</v>
      </c>
    </row>
    <row r="139" spans="1:7" outlineLevel="1">
      <c r="A139" s="53" t="s">
        <v>262</v>
      </c>
      <c r="B139" s="50"/>
      <c r="C139" s="51">
        <v>134</v>
      </c>
      <c r="D139" s="54"/>
      <c r="E139" s="60"/>
      <c r="F139" s="118"/>
      <c r="G139" s="89">
        <f t="shared" si="5"/>
        <v>0</v>
      </c>
    </row>
    <row r="140" spans="1:7" outlineLevel="1">
      <c r="A140" s="53" t="s">
        <v>263</v>
      </c>
      <c r="B140" s="50"/>
      <c r="C140" s="51">
        <v>135</v>
      </c>
      <c r="D140" s="54"/>
      <c r="E140" s="60"/>
      <c r="F140" s="118"/>
      <c r="G140" s="89">
        <f t="shared" si="5"/>
        <v>0</v>
      </c>
    </row>
    <row r="141" spans="1:7" outlineLevel="1">
      <c r="A141" s="53" t="s">
        <v>264</v>
      </c>
      <c r="B141" s="50"/>
      <c r="C141" s="51">
        <v>136</v>
      </c>
      <c r="D141" s="54"/>
      <c r="E141" s="60"/>
      <c r="F141" s="118"/>
      <c r="G141" s="89">
        <f t="shared" si="5"/>
        <v>0</v>
      </c>
    </row>
    <row r="142" spans="1:7" outlineLevel="1">
      <c r="A142" s="53" t="s">
        <v>265</v>
      </c>
      <c r="B142" s="50"/>
      <c r="C142" s="51">
        <v>137</v>
      </c>
      <c r="D142" s="54"/>
      <c r="E142" s="60"/>
      <c r="F142" s="118"/>
      <c r="G142" s="89">
        <f t="shared" si="5"/>
        <v>0</v>
      </c>
    </row>
    <row r="143" spans="1:7" outlineLevel="1">
      <c r="A143" s="53" t="s">
        <v>266</v>
      </c>
      <c r="B143" s="50"/>
      <c r="C143" s="51">
        <v>138</v>
      </c>
      <c r="D143" s="54"/>
      <c r="E143" s="60"/>
      <c r="F143" s="118"/>
      <c r="G143" s="89">
        <f t="shared" si="5"/>
        <v>0</v>
      </c>
    </row>
    <row r="144" spans="1:7" outlineLevel="1">
      <c r="A144" s="53" t="s">
        <v>267</v>
      </c>
      <c r="B144" s="50"/>
      <c r="C144" s="51">
        <v>139</v>
      </c>
      <c r="D144" s="54"/>
      <c r="E144" s="60"/>
      <c r="F144" s="118"/>
      <c r="G144" s="89">
        <f t="shared" si="5"/>
        <v>0</v>
      </c>
    </row>
    <row r="145" spans="1:7" outlineLevel="1">
      <c r="A145" s="53" t="s">
        <v>268</v>
      </c>
      <c r="B145" s="50"/>
      <c r="C145" s="51">
        <v>140</v>
      </c>
      <c r="D145" s="54"/>
      <c r="E145" s="60"/>
      <c r="F145" s="118"/>
      <c r="G145" s="89">
        <f t="shared" si="5"/>
        <v>0</v>
      </c>
    </row>
    <row r="146" spans="1:7" outlineLevel="1">
      <c r="A146" s="53" t="s">
        <v>269</v>
      </c>
      <c r="B146" s="50"/>
      <c r="C146" s="51">
        <v>141</v>
      </c>
      <c r="D146" s="54"/>
      <c r="E146" s="60"/>
      <c r="F146" s="118"/>
      <c r="G146" s="89">
        <f t="shared" si="5"/>
        <v>0</v>
      </c>
    </row>
    <row r="147" spans="1:7" outlineLevel="1">
      <c r="A147" s="53" t="s">
        <v>270</v>
      </c>
      <c r="B147" s="50"/>
      <c r="C147" s="51">
        <v>142</v>
      </c>
      <c r="D147" s="54"/>
      <c r="E147" s="60"/>
      <c r="F147" s="118"/>
      <c r="G147" s="89">
        <f t="shared" si="5"/>
        <v>0</v>
      </c>
    </row>
    <row r="148" spans="1:7" outlineLevel="1">
      <c r="A148" s="53" t="s">
        <v>271</v>
      </c>
      <c r="B148" s="50"/>
      <c r="C148" s="51">
        <v>143</v>
      </c>
      <c r="D148" s="54"/>
      <c r="E148" s="60"/>
      <c r="F148" s="118"/>
      <c r="G148" s="89">
        <f t="shared" si="5"/>
        <v>0</v>
      </c>
    </row>
    <row r="149" spans="1:7" outlineLevel="1">
      <c r="A149" s="53" t="s">
        <v>272</v>
      </c>
      <c r="B149" s="50"/>
      <c r="C149" s="51">
        <v>144</v>
      </c>
      <c r="D149" s="54"/>
      <c r="E149" s="60"/>
      <c r="F149" s="118"/>
      <c r="G149" s="89">
        <f t="shared" si="5"/>
        <v>0</v>
      </c>
    </row>
    <row r="150" spans="1:7" outlineLevel="1">
      <c r="A150" s="53" t="s">
        <v>273</v>
      </c>
      <c r="B150" s="50"/>
      <c r="C150" s="51">
        <v>145</v>
      </c>
      <c r="D150" s="54"/>
      <c r="E150" s="60"/>
      <c r="F150" s="118"/>
      <c r="G150" s="89">
        <f t="shared" si="5"/>
        <v>0</v>
      </c>
    </row>
    <row r="151" spans="1:7" outlineLevel="1">
      <c r="A151" s="53" t="s">
        <v>274</v>
      </c>
      <c r="B151" s="50"/>
      <c r="C151" s="51">
        <v>146</v>
      </c>
      <c r="D151" s="54"/>
      <c r="E151" s="60"/>
      <c r="F151" s="118"/>
      <c r="G151" s="89">
        <f t="shared" si="5"/>
        <v>0</v>
      </c>
    </row>
    <row r="152" spans="1:7" outlineLevel="1">
      <c r="A152" s="53" t="s">
        <v>275</v>
      </c>
      <c r="B152" s="50"/>
      <c r="C152" s="51">
        <v>147</v>
      </c>
      <c r="D152" s="54"/>
      <c r="E152" s="60"/>
      <c r="F152" s="118"/>
      <c r="G152" s="89">
        <f t="shared" si="5"/>
        <v>0</v>
      </c>
    </row>
    <row r="153" spans="1:7" outlineLevel="1">
      <c r="A153" s="53" t="s">
        <v>276</v>
      </c>
      <c r="B153" s="50"/>
      <c r="C153" s="51">
        <v>148</v>
      </c>
      <c r="D153" s="54"/>
      <c r="E153" s="60"/>
      <c r="F153" s="118"/>
      <c r="G153" s="89">
        <f t="shared" si="5"/>
        <v>0</v>
      </c>
    </row>
    <row r="154" spans="1:7" outlineLevel="1">
      <c r="A154" s="53" t="s">
        <v>277</v>
      </c>
      <c r="B154" s="50"/>
      <c r="C154" s="51">
        <v>149</v>
      </c>
      <c r="D154" s="54"/>
      <c r="E154" s="60"/>
      <c r="F154" s="118"/>
      <c r="G154" s="89">
        <f t="shared" si="5"/>
        <v>0</v>
      </c>
    </row>
    <row r="155" spans="1:7" outlineLevel="1">
      <c r="A155" s="53" t="s">
        <v>278</v>
      </c>
      <c r="B155" s="50"/>
      <c r="C155" s="51">
        <v>150</v>
      </c>
      <c r="D155" s="54"/>
      <c r="E155" s="60"/>
      <c r="F155" s="118"/>
      <c r="G155" s="89">
        <f t="shared" si="5"/>
        <v>0</v>
      </c>
    </row>
    <row r="156" spans="1:7" outlineLevel="1">
      <c r="A156" s="53" t="s">
        <v>279</v>
      </c>
      <c r="B156" s="50"/>
      <c r="C156" s="51">
        <v>151</v>
      </c>
      <c r="D156" s="54"/>
      <c r="E156" s="60"/>
      <c r="F156" s="118"/>
      <c r="G156" s="89">
        <f t="shared" si="5"/>
        <v>0</v>
      </c>
    </row>
    <row r="157" spans="1:7" outlineLevel="1">
      <c r="A157" s="53" t="s">
        <v>280</v>
      </c>
      <c r="B157" s="50"/>
      <c r="C157" s="51">
        <v>152</v>
      </c>
      <c r="D157" s="54"/>
      <c r="E157" s="60"/>
      <c r="F157" s="118"/>
      <c r="G157" s="89">
        <f t="shared" si="5"/>
        <v>0</v>
      </c>
    </row>
    <row r="158" spans="1:7" outlineLevel="1">
      <c r="A158" s="53" t="s">
        <v>281</v>
      </c>
      <c r="B158" s="50"/>
      <c r="C158" s="51">
        <v>153</v>
      </c>
      <c r="D158" s="54"/>
      <c r="E158" s="60"/>
      <c r="F158" s="118"/>
      <c r="G158" s="89">
        <f t="shared" si="5"/>
        <v>0</v>
      </c>
    </row>
    <row r="159" spans="1:7" outlineLevel="1">
      <c r="A159" s="53" t="s">
        <v>282</v>
      </c>
      <c r="B159" s="50"/>
      <c r="C159" s="51">
        <v>154</v>
      </c>
      <c r="D159" s="54"/>
      <c r="E159" s="60"/>
      <c r="F159" s="118"/>
      <c r="G159" s="89">
        <f t="shared" si="5"/>
        <v>0</v>
      </c>
    </row>
    <row r="160" spans="1:7" outlineLevel="1">
      <c r="A160" s="53" t="s">
        <v>283</v>
      </c>
      <c r="B160" s="50"/>
      <c r="C160" s="51">
        <v>155</v>
      </c>
      <c r="D160" s="54"/>
      <c r="E160" s="60"/>
      <c r="F160" s="118"/>
      <c r="G160" s="89">
        <f t="shared" si="5"/>
        <v>0</v>
      </c>
    </row>
    <row r="161" spans="1:7" outlineLevel="1">
      <c r="A161" s="53" t="s">
        <v>284</v>
      </c>
      <c r="B161" s="50"/>
      <c r="C161" s="51">
        <v>156</v>
      </c>
      <c r="D161" s="54"/>
      <c r="E161" s="60"/>
      <c r="F161" s="118"/>
      <c r="G161" s="89">
        <f t="shared" si="5"/>
        <v>0</v>
      </c>
    </row>
    <row r="162" spans="1:7" outlineLevel="1">
      <c r="A162" s="53" t="s">
        <v>285</v>
      </c>
      <c r="B162" s="50"/>
      <c r="C162" s="51">
        <v>157</v>
      </c>
      <c r="D162" s="54"/>
      <c r="E162" s="60"/>
      <c r="F162" s="118"/>
      <c r="G162" s="89">
        <f t="shared" si="5"/>
        <v>0</v>
      </c>
    </row>
    <row r="163" spans="1:7" outlineLevel="1">
      <c r="A163" s="53" t="s">
        <v>286</v>
      </c>
      <c r="B163" s="50"/>
      <c r="C163" s="51">
        <v>158</v>
      </c>
      <c r="D163" s="54"/>
      <c r="E163" s="60"/>
      <c r="F163" s="118"/>
      <c r="G163" s="89">
        <f t="shared" si="5"/>
        <v>0</v>
      </c>
    </row>
    <row r="164" spans="1:7" outlineLevel="1">
      <c r="A164" s="53" t="s">
        <v>287</v>
      </c>
      <c r="B164" s="50"/>
      <c r="C164" s="51">
        <v>159</v>
      </c>
      <c r="D164" s="54"/>
      <c r="E164" s="60"/>
      <c r="F164" s="118"/>
      <c r="G164" s="89">
        <f t="shared" si="5"/>
        <v>0</v>
      </c>
    </row>
    <row r="165" spans="1:7" outlineLevel="1">
      <c r="A165" s="53" t="s">
        <v>288</v>
      </c>
      <c r="B165" s="50"/>
      <c r="C165" s="51">
        <v>160</v>
      </c>
      <c r="D165" s="54"/>
      <c r="E165" s="60"/>
      <c r="F165" s="118"/>
      <c r="G165" s="89">
        <f t="shared" si="5"/>
        <v>0</v>
      </c>
    </row>
    <row r="166" spans="1:7" outlineLevel="1">
      <c r="A166" s="53" t="s">
        <v>289</v>
      </c>
      <c r="B166" s="50"/>
      <c r="C166" s="51">
        <v>161</v>
      </c>
      <c r="D166" s="54"/>
      <c r="E166" s="60"/>
      <c r="F166" s="118"/>
      <c r="G166" s="89">
        <f t="shared" si="5"/>
        <v>0</v>
      </c>
    </row>
    <row r="167" spans="1:7" outlineLevel="1">
      <c r="A167" s="53" t="s">
        <v>290</v>
      </c>
      <c r="B167" s="50"/>
      <c r="C167" s="51">
        <v>162</v>
      </c>
      <c r="D167" s="54"/>
      <c r="E167" s="60"/>
      <c r="F167" s="118"/>
      <c r="G167" s="89">
        <f t="shared" si="5"/>
        <v>0</v>
      </c>
    </row>
    <row r="168" spans="1:7" outlineLevel="1">
      <c r="A168" s="53" t="s">
        <v>291</v>
      </c>
      <c r="B168" s="50"/>
      <c r="C168" s="51">
        <v>163</v>
      </c>
      <c r="D168" s="54"/>
      <c r="E168" s="60"/>
      <c r="F168" s="118"/>
      <c r="G168" s="89">
        <f t="shared" si="5"/>
        <v>0</v>
      </c>
    </row>
    <row r="169" spans="1:7" outlineLevel="1">
      <c r="A169" s="53" t="s">
        <v>292</v>
      </c>
      <c r="B169" s="50"/>
      <c r="C169" s="51">
        <v>164</v>
      </c>
      <c r="D169" s="54"/>
      <c r="E169" s="60"/>
      <c r="F169" s="118"/>
      <c r="G169" s="89">
        <f t="shared" si="5"/>
        <v>0</v>
      </c>
    </row>
    <row r="170" spans="1:7" outlineLevel="1">
      <c r="A170" s="53" t="s">
        <v>293</v>
      </c>
      <c r="B170" s="50"/>
      <c r="C170" s="51">
        <v>165</v>
      </c>
      <c r="D170" s="54"/>
      <c r="E170" s="60"/>
      <c r="F170" s="118"/>
      <c r="G170" s="89">
        <f t="shared" si="5"/>
        <v>0</v>
      </c>
    </row>
    <row r="171" spans="1:7" outlineLevel="1">
      <c r="A171" s="53" t="s">
        <v>294</v>
      </c>
      <c r="B171" s="50"/>
      <c r="C171" s="51">
        <v>166</v>
      </c>
      <c r="D171" s="54"/>
      <c r="E171" s="60"/>
      <c r="F171" s="118"/>
      <c r="G171" s="89">
        <f t="shared" si="5"/>
        <v>0</v>
      </c>
    </row>
    <row r="172" spans="1:7" outlineLevel="1">
      <c r="A172" s="53" t="s">
        <v>295</v>
      </c>
      <c r="B172" s="50"/>
      <c r="C172" s="51">
        <v>167</v>
      </c>
      <c r="D172" s="54"/>
      <c r="E172" s="60"/>
      <c r="F172" s="118"/>
      <c r="G172" s="89">
        <f t="shared" si="5"/>
        <v>0</v>
      </c>
    </row>
    <row r="173" spans="1:7" outlineLevel="1">
      <c r="A173" s="53" t="s">
        <v>296</v>
      </c>
      <c r="B173" s="50"/>
      <c r="C173" s="51">
        <v>168</v>
      </c>
      <c r="D173" s="54"/>
      <c r="E173" s="60"/>
      <c r="F173" s="118"/>
      <c r="G173" s="89">
        <f t="shared" si="5"/>
        <v>0</v>
      </c>
    </row>
    <row r="174" spans="1:7" outlineLevel="1">
      <c r="A174" s="53" t="s">
        <v>297</v>
      </c>
      <c r="B174" s="50"/>
      <c r="C174" s="51">
        <v>169</v>
      </c>
      <c r="D174" s="54"/>
      <c r="E174" s="60"/>
      <c r="F174" s="118"/>
      <c r="G174" s="89">
        <f t="shared" si="5"/>
        <v>0</v>
      </c>
    </row>
    <row r="175" spans="1:7" outlineLevel="1">
      <c r="A175" s="53" t="s">
        <v>298</v>
      </c>
      <c r="B175" s="50"/>
      <c r="C175" s="51">
        <v>170</v>
      </c>
      <c r="D175" s="54"/>
      <c r="E175" s="60"/>
      <c r="F175" s="118"/>
      <c r="G175" s="89">
        <f t="shared" si="5"/>
        <v>0</v>
      </c>
    </row>
    <row r="176" spans="1:7" outlineLevel="1">
      <c r="A176" s="53" t="s">
        <v>299</v>
      </c>
      <c r="B176" s="50"/>
      <c r="C176" s="51">
        <v>171</v>
      </c>
      <c r="D176" s="54"/>
      <c r="E176" s="60"/>
      <c r="F176" s="118"/>
      <c r="G176" s="89">
        <f t="shared" si="5"/>
        <v>0</v>
      </c>
    </row>
    <row r="177" spans="1:7" outlineLevel="1">
      <c r="A177" s="53" t="s">
        <v>300</v>
      </c>
      <c r="B177" s="50"/>
      <c r="C177" s="51">
        <v>172</v>
      </c>
      <c r="D177" s="54"/>
      <c r="E177" s="60"/>
      <c r="F177" s="118"/>
      <c r="G177" s="89">
        <f t="shared" si="5"/>
        <v>0</v>
      </c>
    </row>
    <row r="178" spans="1:7" outlineLevel="1">
      <c r="A178" s="53" t="s">
        <v>301</v>
      </c>
      <c r="B178" s="50"/>
      <c r="C178" s="51">
        <v>173</v>
      </c>
      <c r="D178" s="54"/>
      <c r="E178" s="60"/>
      <c r="F178" s="118"/>
      <c r="G178" s="89">
        <f t="shared" si="5"/>
        <v>0</v>
      </c>
    </row>
    <row r="179" spans="1:7" outlineLevel="1">
      <c r="A179" s="53" t="s">
        <v>302</v>
      </c>
      <c r="B179" s="50"/>
      <c r="C179" s="51">
        <v>174</v>
      </c>
      <c r="D179" s="54"/>
      <c r="E179" s="60"/>
      <c r="F179" s="118"/>
      <c r="G179" s="89">
        <f t="shared" si="5"/>
        <v>0</v>
      </c>
    </row>
    <row r="180" spans="1:7" outlineLevel="1">
      <c r="A180" s="53" t="s">
        <v>303</v>
      </c>
      <c r="B180" s="50"/>
      <c r="C180" s="51">
        <v>175</v>
      </c>
      <c r="D180" s="54"/>
      <c r="E180" s="60"/>
      <c r="F180" s="118"/>
      <c r="G180" s="89">
        <f t="shared" si="5"/>
        <v>0</v>
      </c>
    </row>
    <row r="181" spans="1:7" outlineLevel="1">
      <c r="A181" s="53" t="s">
        <v>304</v>
      </c>
      <c r="B181" s="50"/>
      <c r="C181" s="51">
        <v>176</v>
      </c>
      <c r="D181" s="54"/>
      <c r="E181" s="60"/>
      <c r="F181" s="118"/>
      <c r="G181" s="89">
        <f t="shared" si="5"/>
        <v>0</v>
      </c>
    </row>
    <row r="182" spans="1:7" outlineLevel="1">
      <c r="A182" s="53" t="s">
        <v>305</v>
      </c>
      <c r="B182" s="50"/>
      <c r="C182" s="51">
        <v>177</v>
      </c>
      <c r="D182" s="54"/>
      <c r="E182" s="60"/>
      <c r="F182" s="118"/>
      <c r="G182" s="89">
        <f t="shared" si="5"/>
        <v>0</v>
      </c>
    </row>
    <row r="183" spans="1:7" outlineLevel="1">
      <c r="A183" s="53" t="s">
        <v>306</v>
      </c>
      <c r="B183" s="50"/>
      <c r="C183" s="51">
        <v>178</v>
      </c>
      <c r="D183" s="54"/>
      <c r="E183" s="60"/>
      <c r="F183" s="118"/>
      <c r="G183" s="89">
        <f t="shared" si="5"/>
        <v>0</v>
      </c>
    </row>
    <row r="184" spans="1:7" outlineLevel="1">
      <c r="A184" s="53" t="s">
        <v>307</v>
      </c>
      <c r="B184" s="50"/>
      <c r="C184" s="51">
        <v>179</v>
      </c>
      <c r="D184" s="54"/>
      <c r="E184" s="60"/>
      <c r="F184" s="118"/>
      <c r="G184" s="89">
        <f t="shared" si="5"/>
        <v>0</v>
      </c>
    </row>
    <row r="185" spans="1:7" outlineLevel="1">
      <c r="A185" s="53" t="s">
        <v>308</v>
      </c>
      <c r="B185" s="50"/>
      <c r="C185" s="51">
        <v>180</v>
      </c>
      <c r="D185" s="54"/>
      <c r="E185" s="60"/>
      <c r="F185" s="118"/>
      <c r="G185" s="89">
        <f t="shared" si="5"/>
        <v>0</v>
      </c>
    </row>
    <row r="186" spans="1:7" outlineLevel="1">
      <c r="A186" s="53" t="s">
        <v>309</v>
      </c>
      <c r="B186" s="50"/>
      <c r="C186" s="51">
        <v>181</v>
      </c>
      <c r="D186" s="54"/>
      <c r="E186" s="60"/>
      <c r="F186" s="118"/>
      <c r="G186" s="89">
        <f t="shared" si="5"/>
        <v>0</v>
      </c>
    </row>
    <row r="187" spans="1:7" outlineLevel="1">
      <c r="A187" s="53" t="s">
        <v>310</v>
      </c>
      <c r="B187" s="50"/>
      <c r="C187" s="51">
        <v>182</v>
      </c>
      <c r="D187" s="54"/>
      <c r="E187" s="60"/>
      <c r="F187" s="118"/>
      <c r="G187" s="89">
        <f t="shared" si="5"/>
        <v>0</v>
      </c>
    </row>
    <row r="188" spans="1:7" outlineLevel="1">
      <c r="A188" s="53" t="s">
        <v>311</v>
      </c>
      <c r="B188" s="50"/>
      <c r="C188" s="51">
        <v>183</v>
      </c>
      <c r="D188" s="54"/>
      <c r="E188" s="60"/>
      <c r="F188" s="118"/>
      <c r="G188" s="89">
        <f t="shared" si="5"/>
        <v>0</v>
      </c>
    </row>
    <row r="189" spans="1:7" outlineLevel="1">
      <c r="A189" s="53" t="s">
        <v>312</v>
      </c>
      <c r="B189" s="50"/>
      <c r="C189" s="51">
        <v>184</v>
      </c>
      <c r="D189" s="54"/>
      <c r="E189" s="60"/>
      <c r="F189" s="118"/>
      <c r="G189" s="89">
        <f t="shared" si="5"/>
        <v>0</v>
      </c>
    </row>
    <row r="190" spans="1:7" outlineLevel="1">
      <c r="A190" s="53" t="s">
        <v>313</v>
      </c>
      <c r="B190" s="50"/>
      <c r="C190" s="51">
        <v>185</v>
      </c>
      <c r="D190" s="54"/>
      <c r="E190" s="60"/>
      <c r="F190" s="118"/>
      <c r="G190" s="89">
        <f t="shared" si="5"/>
        <v>0</v>
      </c>
    </row>
    <row r="191" spans="1:7" outlineLevel="1">
      <c r="A191" s="53" t="s">
        <v>314</v>
      </c>
      <c r="B191" s="50"/>
      <c r="C191" s="51">
        <v>186</v>
      </c>
      <c r="D191" s="54"/>
      <c r="E191" s="60"/>
      <c r="F191" s="118"/>
      <c r="G191" s="89">
        <f t="shared" si="5"/>
        <v>0</v>
      </c>
    </row>
    <row r="192" spans="1:7" outlineLevel="1">
      <c r="A192" s="53" t="s">
        <v>315</v>
      </c>
      <c r="B192" s="50"/>
      <c r="C192" s="51">
        <v>187</v>
      </c>
      <c r="D192" s="54"/>
      <c r="E192" s="60"/>
      <c r="F192" s="118"/>
      <c r="G192" s="89">
        <f t="shared" si="5"/>
        <v>0</v>
      </c>
    </row>
    <row r="193" spans="1:7" outlineLevel="1">
      <c r="A193" s="53" t="s">
        <v>316</v>
      </c>
      <c r="B193" s="50"/>
      <c r="C193" s="51">
        <v>188</v>
      </c>
      <c r="D193" s="54"/>
      <c r="E193" s="60"/>
      <c r="F193" s="118"/>
      <c r="G193" s="89">
        <f t="shared" si="5"/>
        <v>0</v>
      </c>
    </row>
    <row r="194" spans="1:7" outlineLevel="1">
      <c r="A194" s="53" t="s">
        <v>317</v>
      </c>
      <c r="B194" s="50"/>
      <c r="C194" s="51">
        <v>189</v>
      </c>
      <c r="D194" s="54"/>
      <c r="E194" s="60"/>
      <c r="F194" s="118"/>
      <c r="G194" s="89">
        <f t="shared" si="5"/>
        <v>0</v>
      </c>
    </row>
    <row r="195" spans="1:7" outlineLevel="1">
      <c r="A195" s="53" t="s">
        <v>318</v>
      </c>
      <c r="B195" s="50"/>
      <c r="C195" s="51">
        <v>190</v>
      </c>
      <c r="D195" s="54"/>
      <c r="E195" s="60"/>
      <c r="F195" s="118"/>
      <c r="G195" s="89">
        <f t="shared" si="5"/>
        <v>0</v>
      </c>
    </row>
    <row r="196" spans="1:7" outlineLevel="1">
      <c r="A196" s="53" t="s">
        <v>319</v>
      </c>
      <c r="B196" s="50"/>
      <c r="C196" s="51">
        <v>191</v>
      </c>
      <c r="D196" s="54"/>
      <c r="E196" s="60"/>
      <c r="F196" s="118"/>
      <c r="G196" s="89">
        <f t="shared" si="5"/>
        <v>0</v>
      </c>
    </row>
    <row r="197" spans="1:7" outlineLevel="1">
      <c r="A197" s="53" t="s">
        <v>320</v>
      </c>
      <c r="B197" s="50"/>
      <c r="C197" s="51">
        <v>192</v>
      </c>
      <c r="D197" s="54"/>
      <c r="E197" s="60"/>
      <c r="F197" s="118"/>
      <c r="G197" s="89">
        <f t="shared" si="5"/>
        <v>0</v>
      </c>
    </row>
    <row r="198" spans="1:7" outlineLevel="1">
      <c r="A198" s="53" t="s">
        <v>321</v>
      </c>
      <c r="B198" s="50"/>
      <c r="C198" s="51">
        <v>193</v>
      </c>
      <c r="D198" s="54"/>
      <c r="E198" s="60"/>
      <c r="F198" s="118"/>
      <c r="G198" s="89">
        <f t="shared" ref="G198:G258" si="6">SUM(D198:F198)</f>
        <v>0</v>
      </c>
    </row>
    <row r="199" spans="1:7" outlineLevel="1">
      <c r="A199" s="53" t="s">
        <v>322</v>
      </c>
      <c r="B199" s="50"/>
      <c r="C199" s="51">
        <v>194</v>
      </c>
      <c r="D199" s="54"/>
      <c r="E199" s="60"/>
      <c r="F199" s="118"/>
      <c r="G199" s="89">
        <f t="shared" si="6"/>
        <v>0</v>
      </c>
    </row>
    <row r="200" spans="1:7" outlineLevel="1">
      <c r="A200" s="53" t="s">
        <v>323</v>
      </c>
      <c r="B200" s="50"/>
      <c r="C200" s="51">
        <v>195</v>
      </c>
      <c r="D200" s="54"/>
      <c r="E200" s="60"/>
      <c r="F200" s="118"/>
      <c r="G200" s="89">
        <f t="shared" si="6"/>
        <v>0</v>
      </c>
    </row>
    <row r="201" spans="1:7" outlineLevel="1">
      <c r="A201" s="53" t="s">
        <v>324</v>
      </c>
      <c r="B201" s="50"/>
      <c r="C201" s="51">
        <v>196</v>
      </c>
      <c r="D201" s="54"/>
      <c r="E201" s="60"/>
      <c r="F201" s="118"/>
      <c r="G201" s="89">
        <f t="shared" si="6"/>
        <v>0</v>
      </c>
    </row>
    <row r="202" spans="1:7" outlineLevel="1">
      <c r="A202" s="53" t="s">
        <v>325</v>
      </c>
      <c r="B202" s="50"/>
      <c r="C202" s="51">
        <v>197</v>
      </c>
      <c r="D202" s="54"/>
      <c r="E202" s="60"/>
      <c r="F202" s="118"/>
      <c r="G202" s="89">
        <f t="shared" si="6"/>
        <v>0</v>
      </c>
    </row>
    <row r="203" spans="1:7" outlineLevel="1">
      <c r="A203" s="53" t="s">
        <v>326</v>
      </c>
      <c r="B203" s="50"/>
      <c r="C203" s="51">
        <v>198</v>
      </c>
      <c r="D203" s="54"/>
      <c r="E203" s="60"/>
      <c r="F203" s="118"/>
      <c r="G203" s="89">
        <f t="shared" si="6"/>
        <v>0</v>
      </c>
    </row>
    <row r="204" spans="1:7" outlineLevel="1">
      <c r="A204" s="53" t="s">
        <v>327</v>
      </c>
      <c r="B204" s="50"/>
      <c r="C204" s="51">
        <v>199</v>
      </c>
      <c r="D204" s="54"/>
      <c r="E204" s="60"/>
      <c r="F204" s="118"/>
      <c r="G204" s="89">
        <f t="shared" si="6"/>
        <v>0</v>
      </c>
    </row>
    <row r="205" spans="1:7" outlineLevel="1">
      <c r="A205" s="53" t="s">
        <v>328</v>
      </c>
      <c r="B205" s="50"/>
      <c r="C205" s="51">
        <v>200</v>
      </c>
      <c r="D205" s="54"/>
      <c r="E205" s="60"/>
      <c r="F205" s="118"/>
      <c r="G205" s="89">
        <f t="shared" si="6"/>
        <v>0</v>
      </c>
    </row>
    <row r="206" spans="1:7" outlineLevel="1">
      <c r="A206" s="53" t="s">
        <v>329</v>
      </c>
      <c r="B206" s="50"/>
      <c r="C206" s="51">
        <v>201</v>
      </c>
      <c r="D206" s="54"/>
      <c r="E206" s="60"/>
      <c r="F206" s="118"/>
      <c r="G206" s="89">
        <f t="shared" si="6"/>
        <v>0</v>
      </c>
    </row>
    <row r="207" spans="1:7" outlineLevel="1">
      <c r="A207" s="53" t="s">
        <v>330</v>
      </c>
      <c r="B207" s="50"/>
      <c r="C207" s="51">
        <v>202</v>
      </c>
      <c r="D207" s="54"/>
      <c r="E207" s="60"/>
      <c r="F207" s="118"/>
      <c r="G207" s="89">
        <f t="shared" si="6"/>
        <v>0</v>
      </c>
    </row>
    <row r="208" spans="1:7" outlineLevel="1">
      <c r="A208" s="53" t="s">
        <v>331</v>
      </c>
      <c r="B208" s="50"/>
      <c r="C208" s="51">
        <v>203</v>
      </c>
      <c r="D208" s="54"/>
      <c r="E208" s="60"/>
      <c r="F208" s="118"/>
      <c r="G208" s="89">
        <f t="shared" si="6"/>
        <v>0</v>
      </c>
    </row>
    <row r="209" spans="1:7" outlineLevel="1">
      <c r="A209" s="53" t="s">
        <v>332</v>
      </c>
      <c r="B209" s="50"/>
      <c r="C209" s="51">
        <v>204</v>
      </c>
      <c r="D209" s="54"/>
      <c r="E209" s="60"/>
      <c r="F209" s="118"/>
      <c r="G209" s="89">
        <f t="shared" si="6"/>
        <v>0</v>
      </c>
    </row>
    <row r="210" spans="1:7" outlineLevel="1">
      <c r="A210" s="53" t="s">
        <v>333</v>
      </c>
      <c r="B210" s="50"/>
      <c r="C210" s="51">
        <v>205</v>
      </c>
      <c r="D210" s="54"/>
      <c r="E210" s="60"/>
      <c r="F210" s="118"/>
      <c r="G210" s="89">
        <f t="shared" si="6"/>
        <v>0</v>
      </c>
    </row>
    <row r="211" spans="1:7" outlineLevel="1">
      <c r="A211" s="53" t="s">
        <v>334</v>
      </c>
      <c r="B211" s="50"/>
      <c r="C211" s="51">
        <v>206</v>
      </c>
      <c r="D211" s="54"/>
      <c r="E211" s="60"/>
      <c r="F211" s="118"/>
      <c r="G211" s="89">
        <f t="shared" si="6"/>
        <v>0</v>
      </c>
    </row>
    <row r="212" spans="1:7" outlineLevel="1">
      <c r="A212" s="53" t="s">
        <v>335</v>
      </c>
      <c r="B212" s="50"/>
      <c r="C212" s="51">
        <v>207</v>
      </c>
      <c r="D212" s="54"/>
      <c r="E212" s="60"/>
      <c r="F212" s="118"/>
      <c r="G212" s="89">
        <f t="shared" si="6"/>
        <v>0</v>
      </c>
    </row>
    <row r="213" spans="1:7" outlineLevel="1">
      <c r="A213" s="53" t="s">
        <v>336</v>
      </c>
      <c r="B213" s="50"/>
      <c r="C213" s="51">
        <v>208</v>
      </c>
      <c r="D213" s="54"/>
      <c r="E213" s="60"/>
      <c r="F213" s="118"/>
      <c r="G213" s="89">
        <f t="shared" si="6"/>
        <v>0</v>
      </c>
    </row>
    <row r="214" spans="1:7" outlineLevel="1">
      <c r="A214" s="53" t="s">
        <v>337</v>
      </c>
      <c r="B214" s="50"/>
      <c r="C214" s="51">
        <v>209</v>
      </c>
      <c r="D214" s="54"/>
      <c r="E214" s="60"/>
      <c r="F214" s="118"/>
      <c r="G214" s="89">
        <f t="shared" si="6"/>
        <v>0</v>
      </c>
    </row>
    <row r="215" spans="1:7" outlineLevel="1">
      <c r="A215" s="53" t="s">
        <v>338</v>
      </c>
      <c r="B215" s="50"/>
      <c r="C215" s="51">
        <v>210</v>
      </c>
      <c r="D215" s="54"/>
      <c r="E215" s="60"/>
      <c r="F215" s="118"/>
      <c r="G215" s="89">
        <f t="shared" si="6"/>
        <v>0</v>
      </c>
    </row>
    <row r="216" spans="1:7" outlineLevel="1">
      <c r="A216" s="53" t="s">
        <v>339</v>
      </c>
      <c r="B216" s="50"/>
      <c r="C216" s="51">
        <v>211</v>
      </c>
      <c r="D216" s="54"/>
      <c r="E216" s="60"/>
      <c r="F216" s="118"/>
      <c r="G216" s="89">
        <f t="shared" si="6"/>
        <v>0</v>
      </c>
    </row>
    <row r="217" spans="1:7" outlineLevel="1">
      <c r="A217" s="53" t="s">
        <v>340</v>
      </c>
      <c r="B217" s="50"/>
      <c r="C217" s="51">
        <v>212</v>
      </c>
      <c r="D217" s="54"/>
      <c r="E217" s="60"/>
      <c r="F217" s="118"/>
      <c r="G217" s="89">
        <f t="shared" si="6"/>
        <v>0</v>
      </c>
    </row>
    <row r="218" spans="1:7" outlineLevel="1">
      <c r="A218" s="53" t="s">
        <v>341</v>
      </c>
      <c r="B218" s="50"/>
      <c r="C218" s="51">
        <v>213</v>
      </c>
      <c r="D218" s="54"/>
      <c r="E218" s="60"/>
      <c r="F218" s="118"/>
      <c r="G218" s="89">
        <f t="shared" si="6"/>
        <v>0</v>
      </c>
    </row>
    <row r="219" spans="1:7" outlineLevel="1">
      <c r="A219" s="53" t="s">
        <v>342</v>
      </c>
      <c r="B219" s="50"/>
      <c r="C219" s="51">
        <v>214</v>
      </c>
      <c r="D219" s="54"/>
      <c r="E219" s="60"/>
      <c r="F219" s="118"/>
      <c r="G219" s="89">
        <f t="shared" si="6"/>
        <v>0</v>
      </c>
    </row>
    <row r="220" spans="1:7" outlineLevel="1">
      <c r="A220" s="53" t="s">
        <v>343</v>
      </c>
      <c r="B220" s="50"/>
      <c r="C220" s="51">
        <v>215</v>
      </c>
      <c r="D220" s="54"/>
      <c r="E220" s="60"/>
      <c r="F220" s="118"/>
      <c r="G220" s="89">
        <f t="shared" si="6"/>
        <v>0</v>
      </c>
    </row>
    <row r="221" spans="1:7" outlineLevel="1">
      <c r="A221" s="53" t="s">
        <v>344</v>
      </c>
      <c r="B221" s="50"/>
      <c r="C221" s="51">
        <v>216</v>
      </c>
      <c r="D221" s="54"/>
      <c r="E221" s="60"/>
      <c r="F221" s="118"/>
      <c r="G221" s="89">
        <f t="shared" si="6"/>
        <v>0</v>
      </c>
    </row>
    <row r="222" spans="1:7" outlineLevel="1">
      <c r="A222" s="53" t="s">
        <v>345</v>
      </c>
      <c r="B222" s="50"/>
      <c r="C222" s="51">
        <v>217</v>
      </c>
      <c r="D222" s="54"/>
      <c r="E222" s="60"/>
      <c r="F222" s="118"/>
      <c r="G222" s="89">
        <f t="shared" si="6"/>
        <v>0</v>
      </c>
    </row>
    <row r="223" spans="1:7" outlineLevel="1">
      <c r="A223" s="53" t="s">
        <v>346</v>
      </c>
      <c r="B223" s="50"/>
      <c r="C223" s="51">
        <v>218</v>
      </c>
      <c r="D223" s="54"/>
      <c r="E223" s="60"/>
      <c r="F223" s="118"/>
      <c r="G223" s="89">
        <f t="shared" si="6"/>
        <v>0</v>
      </c>
    </row>
    <row r="224" spans="1:7" outlineLevel="1">
      <c r="A224" s="53" t="s">
        <v>347</v>
      </c>
      <c r="B224" s="50"/>
      <c r="C224" s="51">
        <v>219</v>
      </c>
      <c r="D224" s="54"/>
      <c r="E224" s="60"/>
      <c r="F224" s="118"/>
      <c r="G224" s="89">
        <f t="shared" si="6"/>
        <v>0</v>
      </c>
    </row>
    <row r="225" spans="1:7" outlineLevel="1">
      <c r="A225" s="53" t="s">
        <v>348</v>
      </c>
      <c r="B225" s="50"/>
      <c r="C225" s="51">
        <v>220</v>
      </c>
      <c r="D225" s="54"/>
      <c r="E225" s="60"/>
      <c r="F225" s="118"/>
      <c r="G225" s="89">
        <f t="shared" si="6"/>
        <v>0</v>
      </c>
    </row>
    <row r="226" spans="1:7" outlineLevel="1">
      <c r="A226" s="53" t="s">
        <v>349</v>
      </c>
      <c r="B226" s="50"/>
      <c r="C226" s="51">
        <v>221</v>
      </c>
      <c r="D226" s="54"/>
      <c r="E226" s="60"/>
      <c r="F226" s="118"/>
      <c r="G226" s="89">
        <f t="shared" si="6"/>
        <v>0</v>
      </c>
    </row>
    <row r="227" spans="1:7" outlineLevel="1">
      <c r="A227" s="53" t="s">
        <v>350</v>
      </c>
      <c r="B227" s="50"/>
      <c r="C227" s="51">
        <v>222</v>
      </c>
      <c r="D227" s="54"/>
      <c r="E227" s="60"/>
      <c r="F227" s="118"/>
      <c r="G227" s="89">
        <f t="shared" si="6"/>
        <v>0</v>
      </c>
    </row>
    <row r="228" spans="1:7" outlineLevel="1">
      <c r="A228" s="53" t="s">
        <v>351</v>
      </c>
      <c r="B228" s="50"/>
      <c r="C228" s="51">
        <v>223</v>
      </c>
      <c r="D228" s="54"/>
      <c r="E228" s="60"/>
      <c r="F228" s="118"/>
      <c r="G228" s="89">
        <f t="shared" si="6"/>
        <v>0</v>
      </c>
    </row>
    <row r="229" spans="1:7" outlineLevel="1">
      <c r="A229" s="53" t="s">
        <v>352</v>
      </c>
      <c r="B229" s="50"/>
      <c r="C229" s="51">
        <v>224</v>
      </c>
      <c r="D229" s="54"/>
      <c r="E229" s="60"/>
      <c r="F229" s="118"/>
      <c r="G229" s="89">
        <f t="shared" si="6"/>
        <v>0</v>
      </c>
    </row>
    <row r="230" spans="1:7" outlineLevel="1">
      <c r="A230" s="53" t="s">
        <v>353</v>
      </c>
      <c r="B230" s="50"/>
      <c r="C230" s="51">
        <v>225</v>
      </c>
      <c r="D230" s="54"/>
      <c r="E230" s="60"/>
      <c r="F230" s="118"/>
      <c r="G230" s="89">
        <f t="shared" si="6"/>
        <v>0</v>
      </c>
    </row>
    <row r="231" spans="1:7" outlineLevel="1">
      <c r="A231" s="53" t="s">
        <v>354</v>
      </c>
      <c r="B231" s="50"/>
      <c r="C231" s="51">
        <v>226</v>
      </c>
      <c r="D231" s="54"/>
      <c r="E231" s="60"/>
      <c r="F231" s="118"/>
      <c r="G231" s="89">
        <f t="shared" si="6"/>
        <v>0</v>
      </c>
    </row>
    <row r="232" spans="1:7" outlineLevel="1">
      <c r="A232" s="53" t="s">
        <v>355</v>
      </c>
      <c r="B232" s="50"/>
      <c r="C232" s="51">
        <v>227</v>
      </c>
      <c r="D232" s="54"/>
      <c r="E232" s="60"/>
      <c r="F232" s="118"/>
      <c r="G232" s="89">
        <f t="shared" si="6"/>
        <v>0</v>
      </c>
    </row>
    <row r="233" spans="1:7" outlineLevel="1">
      <c r="A233" s="53" t="s">
        <v>356</v>
      </c>
      <c r="B233" s="50"/>
      <c r="C233" s="51">
        <v>228</v>
      </c>
      <c r="D233" s="54"/>
      <c r="E233" s="60"/>
      <c r="F233" s="118"/>
      <c r="G233" s="89">
        <f t="shared" si="6"/>
        <v>0</v>
      </c>
    </row>
    <row r="234" spans="1:7" outlineLevel="1">
      <c r="A234" s="53" t="s">
        <v>357</v>
      </c>
      <c r="B234" s="50"/>
      <c r="C234" s="51">
        <v>229</v>
      </c>
      <c r="D234" s="54"/>
      <c r="E234" s="60"/>
      <c r="F234" s="118"/>
      <c r="G234" s="89">
        <f t="shared" si="6"/>
        <v>0</v>
      </c>
    </row>
    <row r="235" spans="1:7" outlineLevel="1">
      <c r="A235" s="53" t="s">
        <v>358</v>
      </c>
      <c r="B235" s="50"/>
      <c r="C235" s="51">
        <v>230</v>
      </c>
      <c r="D235" s="54"/>
      <c r="E235" s="60"/>
      <c r="F235" s="118"/>
      <c r="G235" s="89">
        <f t="shared" si="6"/>
        <v>0</v>
      </c>
    </row>
    <row r="236" spans="1:7" outlineLevel="1">
      <c r="A236" s="53" t="s">
        <v>359</v>
      </c>
      <c r="B236" s="50"/>
      <c r="C236" s="51">
        <v>231</v>
      </c>
      <c r="D236" s="54"/>
      <c r="E236" s="60"/>
      <c r="F236" s="118"/>
      <c r="G236" s="89">
        <f t="shared" si="6"/>
        <v>0</v>
      </c>
    </row>
    <row r="237" spans="1:7" outlineLevel="1">
      <c r="A237" s="53" t="s">
        <v>360</v>
      </c>
      <c r="B237" s="50"/>
      <c r="C237" s="51">
        <v>232</v>
      </c>
      <c r="D237" s="54"/>
      <c r="E237" s="60"/>
      <c r="F237" s="118"/>
      <c r="G237" s="89">
        <f t="shared" si="6"/>
        <v>0</v>
      </c>
    </row>
    <row r="238" spans="1:7" outlineLevel="1">
      <c r="A238" s="53" t="s">
        <v>361</v>
      </c>
      <c r="B238" s="50"/>
      <c r="C238" s="51">
        <v>233</v>
      </c>
      <c r="D238" s="54"/>
      <c r="E238" s="60"/>
      <c r="F238" s="118"/>
      <c r="G238" s="89">
        <f t="shared" si="6"/>
        <v>0</v>
      </c>
    </row>
    <row r="239" spans="1:7" outlineLevel="1">
      <c r="A239" s="53" t="s">
        <v>362</v>
      </c>
      <c r="B239" s="50"/>
      <c r="C239" s="51">
        <v>234</v>
      </c>
      <c r="D239" s="54"/>
      <c r="E239" s="60"/>
      <c r="F239" s="118"/>
      <c r="G239" s="89">
        <f t="shared" si="6"/>
        <v>0</v>
      </c>
    </row>
    <row r="240" spans="1:7" outlineLevel="1">
      <c r="A240" s="53" t="s">
        <v>363</v>
      </c>
      <c r="B240" s="50"/>
      <c r="C240" s="51">
        <v>235</v>
      </c>
      <c r="D240" s="54"/>
      <c r="E240" s="60"/>
      <c r="F240" s="118"/>
      <c r="G240" s="89">
        <f t="shared" si="6"/>
        <v>0</v>
      </c>
    </row>
    <row r="241" spans="1:7" outlineLevel="1">
      <c r="A241" s="53" t="s">
        <v>364</v>
      </c>
      <c r="B241" s="50"/>
      <c r="C241" s="51">
        <v>236</v>
      </c>
      <c r="D241" s="54"/>
      <c r="E241" s="60"/>
      <c r="F241" s="118"/>
      <c r="G241" s="89">
        <f t="shared" si="6"/>
        <v>0</v>
      </c>
    </row>
    <row r="242" spans="1:7" outlineLevel="1">
      <c r="A242" s="53" t="s">
        <v>365</v>
      </c>
      <c r="B242" s="50"/>
      <c r="C242" s="51">
        <v>237</v>
      </c>
      <c r="D242" s="54"/>
      <c r="E242" s="60"/>
      <c r="F242" s="118"/>
      <c r="G242" s="89">
        <f t="shared" si="6"/>
        <v>0</v>
      </c>
    </row>
    <row r="243" spans="1:7" outlineLevel="1">
      <c r="A243" s="53" t="s">
        <v>366</v>
      </c>
      <c r="B243" s="50"/>
      <c r="C243" s="51">
        <v>238</v>
      </c>
      <c r="D243" s="54"/>
      <c r="E243" s="60"/>
      <c r="F243" s="118"/>
      <c r="G243" s="89">
        <f t="shared" si="6"/>
        <v>0</v>
      </c>
    </row>
    <row r="244" spans="1:7" outlineLevel="1">
      <c r="A244" s="53" t="s">
        <v>367</v>
      </c>
      <c r="B244" s="50"/>
      <c r="C244" s="51">
        <v>239</v>
      </c>
      <c r="D244" s="54"/>
      <c r="E244" s="60"/>
      <c r="F244" s="118"/>
      <c r="G244" s="89">
        <f t="shared" si="6"/>
        <v>0</v>
      </c>
    </row>
    <row r="245" spans="1:7" outlineLevel="1">
      <c r="A245" s="53" t="s">
        <v>368</v>
      </c>
      <c r="B245" s="50"/>
      <c r="C245" s="51">
        <v>240</v>
      </c>
      <c r="D245" s="54"/>
      <c r="E245" s="60"/>
      <c r="F245" s="118"/>
      <c r="G245" s="89">
        <f t="shared" si="6"/>
        <v>0</v>
      </c>
    </row>
    <row r="246" spans="1:7" outlineLevel="1">
      <c r="A246" s="53" t="s">
        <v>369</v>
      </c>
      <c r="B246" s="50"/>
      <c r="C246" s="51">
        <v>241</v>
      </c>
      <c r="D246" s="54"/>
      <c r="E246" s="60"/>
      <c r="F246" s="118"/>
      <c r="G246" s="89">
        <f t="shared" si="6"/>
        <v>0</v>
      </c>
    </row>
    <row r="247" spans="1:7" outlineLevel="1">
      <c r="A247" s="53" t="s">
        <v>370</v>
      </c>
      <c r="B247" s="50"/>
      <c r="C247" s="51">
        <v>242</v>
      </c>
      <c r="D247" s="54"/>
      <c r="E247" s="60"/>
      <c r="F247" s="118"/>
      <c r="G247" s="89">
        <f t="shared" si="6"/>
        <v>0</v>
      </c>
    </row>
    <row r="248" spans="1:7" outlineLevel="1">
      <c r="A248" s="53" t="s">
        <v>371</v>
      </c>
      <c r="B248" s="50"/>
      <c r="C248" s="51">
        <v>243</v>
      </c>
      <c r="D248" s="54"/>
      <c r="E248" s="60"/>
      <c r="F248" s="118"/>
      <c r="G248" s="89">
        <f t="shared" si="6"/>
        <v>0</v>
      </c>
    </row>
    <row r="249" spans="1:7" outlineLevel="1">
      <c r="A249" s="53" t="s">
        <v>372</v>
      </c>
      <c r="B249" s="50"/>
      <c r="C249" s="51">
        <v>244</v>
      </c>
      <c r="D249" s="54"/>
      <c r="E249" s="60"/>
      <c r="F249" s="118"/>
      <c r="G249" s="89">
        <f t="shared" si="6"/>
        <v>0</v>
      </c>
    </row>
    <row r="250" spans="1:7" outlineLevel="1">
      <c r="A250" s="53" t="s">
        <v>373</v>
      </c>
      <c r="B250" s="50"/>
      <c r="C250" s="51">
        <v>245</v>
      </c>
      <c r="D250" s="54"/>
      <c r="E250" s="60"/>
      <c r="F250" s="118"/>
      <c r="G250" s="89">
        <f t="shared" si="6"/>
        <v>0</v>
      </c>
    </row>
    <row r="251" spans="1:7" outlineLevel="1">
      <c r="A251" s="53" t="s">
        <v>374</v>
      </c>
      <c r="B251" s="50"/>
      <c r="C251" s="51">
        <v>246</v>
      </c>
      <c r="D251" s="54"/>
      <c r="E251" s="60"/>
      <c r="F251" s="118"/>
      <c r="G251" s="89">
        <f t="shared" si="6"/>
        <v>0</v>
      </c>
    </row>
    <row r="252" spans="1:7" outlineLevel="1">
      <c r="A252" s="53" t="s">
        <v>375</v>
      </c>
      <c r="B252" s="50"/>
      <c r="C252" s="51">
        <v>247</v>
      </c>
      <c r="D252" s="54"/>
      <c r="E252" s="60"/>
      <c r="F252" s="118"/>
      <c r="G252" s="89">
        <f t="shared" si="6"/>
        <v>0</v>
      </c>
    </row>
    <row r="253" spans="1:7" outlineLevel="1">
      <c r="A253" s="53" t="s">
        <v>376</v>
      </c>
      <c r="B253" s="50"/>
      <c r="C253" s="51">
        <v>248</v>
      </c>
      <c r="D253" s="54"/>
      <c r="E253" s="60"/>
      <c r="F253" s="118"/>
      <c r="G253" s="89">
        <f t="shared" si="6"/>
        <v>0</v>
      </c>
    </row>
    <row r="254" spans="1:7" outlineLevel="1">
      <c r="A254" s="53" t="s">
        <v>377</v>
      </c>
      <c r="B254" s="50"/>
      <c r="C254" s="51">
        <v>249</v>
      </c>
      <c r="D254" s="54"/>
      <c r="E254" s="60"/>
      <c r="F254" s="118"/>
      <c r="G254" s="89">
        <f t="shared" si="6"/>
        <v>0</v>
      </c>
    </row>
    <row r="255" spans="1:7" outlineLevel="1">
      <c r="A255" s="53" t="s">
        <v>378</v>
      </c>
      <c r="B255" s="50"/>
      <c r="C255" s="51">
        <v>250</v>
      </c>
      <c r="D255" s="54"/>
      <c r="E255" s="60"/>
      <c r="F255" s="118"/>
      <c r="G255" s="89">
        <f t="shared" si="6"/>
        <v>0</v>
      </c>
    </row>
    <row r="256" spans="1:7" outlineLevel="1">
      <c r="A256" s="53" t="s">
        <v>379</v>
      </c>
      <c r="B256" s="50"/>
      <c r="C256" s="51">
        <v>251</v>
      </c>
      <c r="D256" s="54"/>
      <c r="E256" s="60"/>
      <c r="F256" s="118"/>
      <c r="G256" s="89">
        <f t="shared" si="6"/>
        <v>0</v>
      </c>
    </row>
    <row r="257" spans="1:7" ht="15.75" outlineLevel="1" thickBot="1">
      <c r="A257" s="55" t="s">
        <v>380</v>
      </c>
      <c r="B257" s="56"/>
      <c r="C257" s="57">
        <v>252</v>
      </c>
      <c r="D257" s="52"/>
      <c r="E257" s="59"/>
      <c r="F257" s="117"/>
      <c r="G257" s="90">
        <f t="shared" si="6"/>
        <v>0</v>
      </c>
    </row>
    <row r="258" spans="1:7" ht="16.5" thickTop="1" thickBot="1">
      <c r="A258" s="103" t="s">
        <v>381</v>
      </c>
      <c r="B258" s="104"/>
      <c r="C258" s="105">
        <v>253</v>
      </c>
      <c r="D258" s="106">
        <f t="shared" ref="D258:E258" si="7">SUM(D6,D28,D32)</f>
        <v>0</v>
      </c>
      <c r="E258" s="107">
        <f t="shared" si="7"/>
        <v>0</v>
      </c>
      <c r="F258" s="107">
        <f>IFERROR(#REF!/E258,0)</f>
        <v>0</v>
      </c>
      <c r="G258" s="91">
        <f t="shared" si="6"/>
        <v>0</v>
      </c>
    </row>
    <row r="259" spans="1:7" ht="15.75" thickTop="1"/>
  </sheetData>
  <phoneticPr fontId="2"/>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366"/>
  <sheetViews>
    <sheetView zoomScale="90" zoomScaleNormal="90" zoomScaleSheetLayoutView="100" workbookViewId="0">
      <selection activeCell="C26" sqref="C26"/>
    </sheetView>
  </sheetViews>
  <sheetFormatPr defaultColWidth="9" defaultRowHeight="15"/>
  <cols>
    <col min="1" max="1" width="53.375" style="8" customWidth="1"/>
    <col min="2" max="2" width="4.625" style="8" customWidth="1"/>
    <col min="3" max="6" width="12.625" style="8" customWidth="1"/>
    <col min="7" max="7" width="9" style="8"/>
    <col min="8" max="8" width="205.125" style="8" hidden="1" customWidth="1"/>
    <col min="9" max="9" width="4.625" style="8" hidden="1" customWidth="1"/>
    <col min="10" max="14" width="12.625" style="8" customWidth="1"/>
    <col min="15" max="16384" width="9" style="8"/>
  </cols>
  <sheetData>
    <row r="1" spans="1:14" ht="25.5">
      <c r="A1" s="135" t="s">
        <v>0</v>
      </c>
      <c r="B1" s="63"/>
      <c r="C1" s="63"/>
      <c r="D1" s="63"/>
      <c r="E1" s="63"/>
      <c r="F1" s="63"/>
      <c r="G1" s="63"/>
    </row>
    <row r="2" spans="1:14" s="10" customFormat="1" ht="20.25">
      <c r="A2" s="136" t="s">
        <v>54</v>
      </c>
      <c r="B2" s="63"/>
      <c r="C2" s="170"/>
      <c r="D2" s="170"/>
      <c r="E2" s="170"/>
      <c r="F2" s="170"/>
      <c r="G2" s="63"/>
      <c r="H2" s="11"/>
      <c r="I2" s="11"/>
      <c r="J2" s="11"/>
      <c r="K2" s="11"/>
      <c r="L2" s="11"/>
      <c r="M2" s="11"/>
      <c r="N2" s="11"/>
    </row>
    <row r="3" spans="1:14" s="10" customFormat="1" ht="21" thickBot="1">
      <c r="A3" s="136" t="s">
        <v>55</v>
      </c>
      <c r="B3" s="63"/>
      <c r="C3" s="170"/>
      <c r="D3" s="170"/>
      <c r="E3" s="170"/>
      <c r="F3" s="170"/>
      <c r="G3" s="63"/>
      <c r="H3" s="11"/>
      <c r="I3" s="11"/>
      <c r="J3" s="11"/>
      <c r="K3" s="11"/>
      <c r="L3" s="11"/>
      <c r="M3" s="11"/>
      <c r="N3" s="11"/>
    </row>
    <row r="4" spans="1:14" s="11" customFormat="1" ht="15.75" thickTop="1">
      <c r="A4" s="158"/>
      <c r="B4" s="158"/>
      <c r="C4" s="119" t="s">
        <v>16</v>
      </c>
      <c r="D4" s="120" t="s">
        <v>17</v>
      </c>
      <c r="E4" s="223" t="s">
        <v>18</v>
      </c>
      <c r="F4" s="121" t="s">
        <v>19</v>
      </c>
      <c r="G4" s="158"/>
      <c r="H4" s="8" t="s">
        <v>56</v>
      </c>
      <c r="I4" s="8"/>
      <c r="J4" s="8"/>
      <c r="K4" s="8"/>
    </row>
    <row r="5" spans="1:14" s="11" customFormat="1" ht="15.75" thickBot="1">
      <c r="A5" s="158"/>
      <c r="B5" s="158"/>
      <c r="C5" s="67" t="s">
        <v>24</v>
      </c>
      <c r="D5" s="68" t="s">
        <v>21</v>
      </c>
      <c r="E5" s="115" t="s">
        <v>22</v>
      </c>
      <c r="F5" s="69" t="s">
        <v>23</v>
      </c>
      <c r="G5" s="158"/>
      <c r="H5" s="8"/>
      <c r="I5" s="8"/>
      <c r="J5" s="8"/>
      <c r="K5" s="8"/>
    </row>
    <row r="6" spans="1:14" s="11" customFormat="1" ht="16.5" thickTop="1" thickBot="1">
      <c r="A6" s="268" t="s">
        <v>57</v>
      </c>
      <c r="B6" s="269">
        <v>1</v>
      </c>
      <c r="C6" s="72">
        <f>SUM(C7,C12,C18:C29)</f>
        <v>0</v>
      </c>
      <c r="D6" s="73">
        <f>SUM(D7,D12,D18:D29)</f>
        <v>0</v>
      </c>
      <c r="E6" s="73">
        <f>SUM(E7,E12,E18:E29)</f>
        <v>0</v>
      </c>
      <c r="F6" s="80">
        <f>SUM(C6:E6)</f>
        <v>0</v>
      </c>
      <c r="G6" s="158"/>
      <c r="H6" s="8"/>
      <c r="I6" s="8"/>
      <c r="J6" s="8"/>
      <c r="K6" s="8"/>
    </row>
    <row r="7" spans="1:14" s="11" customFormat="1">
      <c r="A7" s="175" t="s">
        <v>58</v>
      </c>
      <c r="B7" s="270">
        <f>B6+1</f>
        <v>2</v>
      </c>
      <c r="C7" s="74">
        <f>SUM(C8:C11)</f>
        <v>0</v>
      </c>
      <c r="D7" s="75">
        <f t="shared" ref="D7:E7" si="0">SUM(D8:D11)</f>
        <v>0</v>
      </c>
      <c r="E7" s="75">
        <f t="shared" si="0"/>
        <v>0</v>
      </c>
      <c r="F7" s="81">
        <f>SUM(C7:E7)</f>
        <v>0</v>
      </c>
      <c r="G7" s="158"/>
      <c r="H7" s="8"/>
      <c r="I7" s="8"/>
      <c r="J7" s="8"/>
      <c r="K7" s="8"/>
    </row>
    <row r="8" spans="1:14" s="11" customFormat="1">
      <c r="A8" s="192" t="s">
        <v>59</v>
      </c>
      <c r="B8" s="191">
        <f t="shared" ref="B8:B50" si="1">B7+1</f>
        <v>3</v>
      </c>
      <c r="C8" s="193"/>
      <c r="D8" s="185"/>
      <c r="E8" s="185"/>
      <c r="F8" s="287">
        <f t="shared" ref="F8:F51" si="2">SUM(C8:E8)</f>
        <v>0</v>
      </c>
      <c r="G8" s="158"/>
      <c r="H8" s="8"/>
      <c r="I8" s="8"/>
      <c r="J8" s="8"/>
      <c r="K8" s="8"/>
    </row>
    <row r="9" spans="1:14" s="11" customFormat="1">
      <c r="A9" s="192" t="s">
        <v>60</v>
      </c>
      <c r="B9" s="191">
        <f t="shared" si="1"/>
        <v>4</v>
      </c>
      <c r="C9" s="193"/>
      <c r="D9" s="185"/>
      <c r="E9" s="185"/>
      <c r="F9" s="287">
        <f t="shared" si="2"/>
        <v>0</v>
      </c>
      <c r="G9" s="158"/>
      <c r="H9" s="8"/>
      <c r="I9" s="8"/>
      <c r="J9" s="8"/>
      <c r="K9" s="8"/>
    </row>
    <row r="10" spans="1:14" s="11" customFormat="1">
      <c r="A10" s="192" t="s">
        <v>61</v>
      </c>
      <c r="B10" s="191">
        <f t="shared" si="1"/>
        <v>5</v>
      </c>
      <c r="C10" s="193"/>
      <c r="D10" s="185"/>
      <c r="E10" s="185"/>
      <c r="F10" s="287">
        <f t="shared" si="2"/>
        <v>0</v>
      </c>
      <c r="G10" s="158"/>
      <c r="H10" s="8"/>
      <c r="I10" s="8"/>
      <c r="J10" s="8"/>
      <c r="K10" s="8"/>
    </row>
    <row r="11" spans="1:14" s="11" customFormat="1">
      <c r="A11" s="192" t="s">
        <v>62</v>
      </c>
      <c r="B11" s="191">
        <f t="shared" si="1"/>
        <v>6</v>
      </c>
      <c r="C11" s="193"/>
      <c r="D11" s="185"/>
      <c r="E11" s="185"/>
      <c r="F11" s="287">
        <f t="shared" si="2"/>
        <v>0</v>
      </c>
      <c r="G11" s="158"/>
      <c r="H11" s="8"/>
      <c r="I11" s="8"/>
      <c r="J11" s="8"/>
      <c r="K11" s="8"/>
    </row>
    <row r="12" spans="1:14" s="11" customFormat="1">
      <c r="A12" s="175" t="s">
        <v>63</v>
      </c>
      <c r="B12" s="270">
        <f t="shared" si="1"/>
        <v>7</v>
      </c>
      <c r="C12" s="76">
        <f>SUM(C13:C16)</f>
        <v>0</v>
      </c>
      <c r="D12" s="77">
        <f t="shared" ref="D12:E12" si="3">SUM(D13:D16)</f>
        <v>0</v>
      </c>
      <c r="E12" s="77">
        <f t="shared" si="3"/>
        <v>0</v>
      </c>
      <c r="F12" s="82">
        <f t="shared" si="2"/>
        <v>0</v>
      </c>
      <c r="G12" s="158"/>
      <c r="H12" s="8"/>
      <c r="I12" s="8"/>
      <c r="J12" s="8"/>
      <c r="K12" s="8"/>
    </row>
    <row r="13" spans="1:14" s="11" customFormat="1">
      <c r="A13" s="192" t="s">
        <v>59</v>
      </c>
      <c r="B13" s="191">
        <f t="shared" si="1"/>
        <v>8</v>
      </c>
      <c r="C13" s="193"/>
      <c r="D13" s="185"/>
      <c r="E13" s="185"/>
      <c r="F13" s="287">
        <f t="shared" si="2"/>
        <v>0</v>
      </c>
      <c r="G13" s="158"/>
      <c r="H13" s="8"/>
      <c r="I13" s="8"/>
      <c r="J13" s="8"/>
      <c r="K13" s="8"/>
    </row>
    <row r="14" spans="1:14" s="11" customFormat="1">
      <c r="A14" s="192" t="s">
        <v>60</v>
      </c>
      <c r="B14" s="191">
        <f t="shared" si="1"/>
        <v>9</v>
      </c>
      <c r="C14" s="193"/>
      <c r="D14" s="185"/>
      <c r="E14" s="185"/>
      <c r="F14" s="287">
        <f t="shared" si="2"/>
        <v>0</v>
      </c>
      <c r="G14" s="158"/>
      <c r="H14" s="8"/>
      <c r="I14" s="8"/>
      <c r="J14" s="8"/>
      <c r="K14" s="8"/>
    </row>
    <row r="15" spans="1:14" s="11" customFormat="1">
      <c r="A15" s="192" t="s">
        <v>61</v>
      </c>
      <c r="B15" s="191">
        <f t="shared" si="1"/>
        <v>10</v>
      </c>
      <c r="C15" s="193"/>
      <c r="D15" s="185"/>
      <c r="E15" s="185"/>
      <c r="F15" s="287">
        <f t="shared" si="2"/>
        <v>0</v>
      </c>
      <c r="G15" s="158"/>
      <c r="H15" s="8"/>
      <c r="I15" s="8"/>
      <c r="J15" s="8"/>
      <c r="K15" s="8"/>
    </row>
    <row r="16" spans="1:14" s="11" customFormat="1">
      <c r="A16" s="192" t="s">
        <v>62</v>
      </c>
      <c r="B16" s="191">
        <f t="shared" si="1"/>
        <v>11</v>
      </c>
      <c r="C16" s="193"/>
      <c r="D16" s="185"/>
      <c r="E16" s="185"/>
      <c r="F16" s="287">
        <f t="shared" si="2"/>
        <v>0</v>
      </c>
      <c r="G16" s="158"/>
      <c r="H16" s="8"/>
      <c r="I16" s="8"/>
      <c r="J16" s="8"/>
      <c r="K16" s="8"/>
    </row>
    <row r="17" spans="1:11" s="11" customFormat="1">
      <c r="A17" s="256" t="s">
        <v>87</v>
      </c>
      <c r="B17" s="191">
        <f t="shared" si="1"/>
        <v>12</v>
      </c>
      <c r="C17" s="193"/>
      <c r="D17" s="185"/>
      <c r="E17" s="185"/>
      <c r="F17" s="287">
        <f t="shared" si="2"/>
        <v>0</v>
      </c>
      <c r="G17" s="158"/>
      <c r="H17" s="8"/>
      <c r="I17" s="8"/>
      <c r="J17" s="8"/>
      <c r="K17" s="8"/>
    </row>
    <row r="18" spans="1:11" s="11" customFormat="1">
      <c r="A18" s="157" t="s">
        <v>64</v>
      </c>
      <c r="B18" s="191">
        <f t="shared" si="1"/>
        <v>13</v>
      </c>
      <c r="C18" s="193"/>
      <c r="D18" s="185"/>
      <c r="E18" s="185"/>
      <c r="F18" s="287">
        <f t="shared" si="2"/>
        <v>0</v>
      </c>
      <c r="G18" s="158"/>
      <c r="H18" s="8"/>
      <c r="I18" s="8"/>
      <c r="J18" s="8"/>
      <c r="K18" s="8"/>
    </row>
    <row r="19" spans="1:11" s="11" customFormat="1">
      <c r="A19" s="157" t="s">
        <v>65</v>
      </c>
      <c r="B19" s="191">
        <f t="shared" si="1"/>
        <v>14</v>
      </c>
      <c r="C19" s="193"/>
      <c r="D19" s="185"/>
      <c r="E19" s="185"/>
      <c r="F19" s="287">
        <f t="shared" si="2"/>
        <v>0</v>
      </c>
      <c r="G19" s="158"/>
      <c r="H19" s="8"/>
      <c r="I19" s="8"/>
      <c r="J19" s="8"/>
      <c r="K19" s="8"/>
    </row>
    <row r="20" spans="1:11" s="11" customFormat="1">
      <c r="A20" s="157" t="s">
        <v>66</v>
      </c>
      <c r="B20" s="191">
        <f t="shared" si="1"/>
        <v>15</v>
      </c>
      <c r="C20" s="193"/>
      <c r="D20" s="185"/>
      <c r="E20" s="185"/>
      <c r="F20" s="287">
        <f t="shared" si="2"/>
        <v>0</v>
      </c>
      <c r="G20" s="158"/>
      <c r="H20" s="8"/>
      <c r="I20" s="8"/>
      <c r="J20" s="8"/>
      <c r="K20" s="8"/>
    </row>
    <row r="21" spans="1:11" s="11" customFormat="1">
      <c r="A21" s="157" t="s">
        <v>67</v>
      </c>
      <c r="B21" s="191">
        <f t="shared" si="1"/>
        <v>16</v>
      </c>
      <c r="C21" s="193"/>
      <c r="D21" s="185"/>
      <c r="E21" s="185"/>
      <c r="F21" s="287">
        <f t="shared" si="2"/>
        <v>0</v>
      </c>
      <c r="G21" s="158"/>
      <c r="H21" s="8"/>
      <c r="I21" s="8"/>
      <c r="J21" s="8"/>
      <c r="K21" s="8"/>
    </row>
    <row r="22" spans="1:11" s="11" customFormat="1">
      <c r="A22" s="194" t="s">
        <v>68</v>
      </c>
      <c r="B22" s="191">
        <f t="shared" si="1"/>
        <v>17</v>
      </c>
      <c r="C22" s="193"/>
      <c r="D22" s="185"/>
      <c r="E22" s="185"/>
      <c r="F22" s="287">
        <f t="shared" si="2"/>
        <v>0</v>
      </c>
      <c r="G22" s="158"/>
      <c r="H22" s="8" t="s">
        <v>69</v>
      </c>
      <c r="I22" s="8"/>
      <c r="J22" s="8"/>
      <c r="K22" s="8"/>
    </row>
    <row r="23" spans="1:11" s="11" customFormat="1">
      <c r="A23" s="195" t="s">
        <v>70</v>
      </c>
      <c r="B23" s="191">
        <f t="shared" si="1"/>
        <v>18</v>
      </c>
      <c r="C23" s="193"/>
      <c r="D23" s="185"/>
      <c r="E23" s="185"/>
      <c r="F23" s="287">
        <f t="shared" si="2"/>
        <v>0</v>
      </c>
      <c r="G23" s="158"/>
      <c r="H23" s="8"/>
      <c r="I23" s="8"/>
      <c r="J23" s="8"/>
      <c r="K23" s="8"/>
    </row>
    <row r="24" spans="1:11" s="11" customFormat="1">
      <c r="A24" s="195" t="s">
        <v>71</v>
      </c>
      <c r="B24" s="191">
        <f t="shared" si="1"/>
        <v>19</v>
      </c>
      <c r="C24" s="193"/>
      <c r="D24" s="185"/>
      <c r="E24" s="185"/>
      <c r="F24" s="287">
        <f t="shared" si="2"/>
        <v>0</v>
      </c>
      <c r="G24" s="158"/>
      <c r="H24" s="8" t="s">
        <v>72</v>
      </c>
      <c r="I24" s="8"/>
      <c r="J24" s="8"/>
      <c r="K24" s="8"/>
    </row>
    <row r="25" spans="1:11" s="11" customFormat="1" ht="14.1" customHeight="1">
      <c r="A25" s="195" t="s">
        <v>73</v>
      </c>
      <c r="B25" s="191">
        <f t="shared" si="1"/>
        <v>20</v>
      </c>
      <c r="C25" s="193"/>
      <c r="D25" s="185"/>
      <c r="E25" s="185"/>
      <c r="F25" s="287">
        <f t="shared" si="2"/>
        <v>0</v>
      </c>
      <c r="G25" s="158"/>
      <c r="H25" s="8" t="s">
        <v>74</v>
      </c>
      <c r="I25" s="8"/>
      <c r="J25" s="8"/>
      <c r="K25" s="8"/>
    </row>
    <row r="26" spans="1:11" s="11" customFormat="1" ht="14.1" customHeight="1">
      <c r="A26" s="196" t="s">
        <v>513</v>
      </c>
      <c r="B26" s="191">
        <f t="shared" si="1"/>
        <v>21</v>
      </c>
      <c r="C26" s="193"/>
      <c r="D26" s="185"/>
      <c r="E26" s="185"/>
      <c r="F26" s="287">
        <f t="shared" si="2"/>
        <v>0</v>
      </c>
      <c r="G26" s="158"/>
      <c r="H26" s="8" t="s">
        <v>75</v>
      </c>
      <c r="I26" s="8" t="s">
        <v>76</v>
      </c>
      <c r="J26" s="8"/>
      <c r="K26" s="8"/>
    </row>
    <row r="27" spans="1:11" s="11" customFormat="1" ht="14.1" customHeight="1">
      <c r="A27" s="196" t="s">
        <v>514</v>
      </c>
      <c r="B27" s="191">
        <f t="shared" si="1"/>
        <v>22</v>
      </c>
      <c r="C27" s="197"/>
      <c r="D27" s="198"/>
      <c r="E27" s="198"/>
      <c r="F27" s="348">
        <f t="shared" si="2"/>
        <v>0</v>
      </c>
      <c r="G27" s="158"/>
      <c r="H27" s="8" t="s">
        <v>77</v>
      </c>
      <c r="I27" s="8" t="s">
        <v>78</v>
      </c>
      <c r="J27" s="8"/>
      <c r="K27" s="8"/>
    </row>
    <row r="28" spans="1:11" s="11" customFormat="1">
      <c r="A28" s="196" t="s">
        <v>79</v>
      </c>
      <c r="B28" s="191">
        <f t="shared" si="1"/>
        <v>23</v>
      </c>
      <c r="C28" s="197"/>
      <c r="D28" s="198"/>
      <c r="E28" s="198"/>
      <c r="F28" s="348">
        <f t="shared" si="2"/>
        <v>0</v>
      </c>
      <c r="G28" s="158"/>
      <c r="H28" s="8" t="s">
        <v>77</v>
      </c>
      <c r="I28" s="8"/>
      <c r="J28" s="8"/>
      <c r="K28" s="8"/>
    </row>
    <row r="29" spans="1:11" s="11" customFormat="1" ht="15.75" thickBot="1">
      <c r="A29" s="209" t="s">
        <v>80</v>
      </c>
      <c r="B29" s="210">
        <f t="shared" si="1"/>
        <v>24</v>
      </c>
      <c r="C29" s="137"/>
      <c r="D29" s="187"/>
      <c r="E29" s="187"/>
      <c r="F29" s="288">
        <f t="shared" si="2"/>
        <v>0</v>
      </c>
      <c r="G29" s="158"/>
    </row>
    <row r="30" spans="1:11" s="11" customFormat="1" ht="15.75" thickTop="1">
      <c r="A30" s="268" t="s">
        <v>81</v>
      </c>
      <c r="B30" s="271">
        <f t="shared" si="1"/>
        <v>25</v>
      </c>
      <c r="C30" s="74">
        <f>SUM(C31:C51)</f>
        <v>0</v>
      </c>
      <c r="D30" s="75">
        <f>SUM(D31:D51)</f>
        <v>0</v>
      </c>
      <c r="E30" s="75">
        <f>SUM(E31:E51)</f>
        <v>0</v>
      </c>
      <c r="F30" s="81">
        <f t="shared" si="2"/>
        <v>0</v>
      </c>
      <c r="G30" s="158"/>
    </row>
    <row r="31" spans="1:11" s="11" customFormat="1">
      <c r="A31" s="194" t="s">
        <v>82</v>
      </c>
      <c r="B31" s="191">
        <f t="shared" si="1"/>
        <v>26</v>
      </c>
      <c r="C31" s="193"/>
      <c r="D31" s="199"/>
      <c r="E31" s="188"/>
      <c r="F31" s="287">
        <f t="shared" si="2"/>
        <v>0</v>
      </c>
      <c r="G31" s="158"/>
    </row>
    <row r="32" spans="1:11" s="11" customFormat="1">
      <c r="A32" s="194" t="s">
        <v>83</v>
      </c>
      <c r="B32" s="191">
        <f t="shared" si="1"/>
        <v>27</v>
      </c>
      <c r="C32" s="193"/>
      <c r="D32" s="199"/>
      <c r="E32" s="188"/>
      <c r="F32" s="287">
        <f t="shared" si="2"/>
        <v>0</v>
      </c>
      <c r="G32" s="158"/>
    </row>
    <row r="33" spans="1:8" s="11" customFormat="1">
      <c r="A33" s="194" t="s">
        <v>71</v>
      </c>
      <c r="B33" s="191">
        <f t="shared" si="1"/>
        <v>28</v>
      </c>
      <c r="C33" s="193"/>
      <c r="D33" s="199"/>
      <c r="E33" s="188"/>
      <c r="F33" s="287">
        <f t="shared" si="2"/>
        <v>0</v>
      </c>
      <c r="G33" s="158"/>
    </row>
    <row r="34" spans="1:8" s="11" customFormat="1">
      <c r="A34" s="194" t="s">
        <v>65</v>
      </c>
      <c r="B34" s="191">
        <f t="shared" si="1"/>
        <v>29</v>
      </c>
      <c r="C34" s="193"/>
      <c r="D34" s="199"/>
      <c r="E34" s="188"/>
      <c r="F34" s="287">
        <f t="shared" si="2"/>
        <v>0</v>
      </c>
      <c r="G34" s="158"/>
    </row>
    <row r="35" spans="1:8" s="11" customFormat="1">
      <c r="A35" s="194" t="s">
        <v>84</v>
      </c>
      <c r="B35" s="191">
        <f t="shared" si="1"/>
        <v>30</v>
      </c>
      <c r="C35" s="193"/>
      <c r="D35" s="199"/>
      <c r="E35" s="188"/>
      <c r="F35" s="287">
        <f t="shared" si="2"/>
        <v>0</v>
      </c>
      <c r="G35" s="158"/>
    </row>
    <row r="36" spans="1:8" s="11" customFormat="1">
      <c r="A36" s="194" t="s">
        <v>85</v>
      </c>
      <c r="B36" s="191">
        <f t="shared" si="1"/>
        <v>31</v>
      </c>
      <c r="C36" s="193"/>
      <c r="D36" s="199"/>
      <c r="E36" s="188"/>
      <c r="F36" s="287">
        <f t="shared" si="2"/>
        <v>0</v>
      </c>
      <c r="G36" s="158"/>
    </row>
    <row r="37" spans="1:8" s="11" customFormat="1">
      <c r="A37" s="194" t="s">
        <v>86</v>
      </c>
      <c r="B37" s="191">
        <f t="shared" si="1"/>
        <v>32</v>
      </c>
      <c r="C37" s="193"/>
      <c r="D37" s="199"/>
      <c r="E37" s="188"/>
      <c r="F37" s="287">
        <f t="shared" si="2"/>
        <v>0</v>
      </c>
      <c r="G37" s="158"/>
    </row>
    <row r="38" spans="1:8" s="11" customFormat="1">
      <c r="A38" s="194" t="s">
        <v>68</v>
      </c>
      <c r="B38" s="191">
        <f t="shared" si="1"/>
        <v>33</v>
      </c>
      <c r="C38" s="193"/>
      <c r="D38" s="199"/>
      <c r="E38" s="188"/>
      <c r="F38" s="287">
        <f t="shared" si="2"/>
        <v>0</v>
      </c>
      <c r="G38" s="158"/>
    </row>
    <row r="39" spans="1:8" s="11" customFormat="1">
      <c r="A39" s="194" t="s">
        <v>87</v>
      </c>
      <c r="B39" s="191">
        <f t="shared" si="1"/>
        <v>34</v>
      </c>
      <c r="C39" s="193"/>
      <c r="D39" s="199"/>
      <c r="E39" s="188"/>
      <c r="F39" s="287">
        <f t="shared" si="2"/>
        <v>0</v>
      </c>
      <c r="G39" s="158"/>
    </row>
    <row r="40" spans="1:8" s="11" customFormat="1">
      <c r="A40" s="195" t="s">
        <v>70</v>
      </c>
      <c r="B40" s="191">
        <f t="shared" si="1"/>
        <v>35</v>
      </c>
      <c r="C40" s="193"/>
      <c r="D40" s="199"/>
      <c r="E40" s="188"/>
      <c r="F40" s="287">
        <f t="shared" si="2"/>
        <v>0</v>
      </c>
      <c r="G40" s="158"/>
    </row>
    <row r="41" spans="1:8" s="11" customFormat="1">
      <c r="A41" s="195" t="s">
        <v>71</v>
      </c>
      <c r="B41" s="191">
        <f t="shared" si="1"/>
        <v>36</v>
      </c>
      <c r="C41" s="193"/>
      <c r="D41" s="199"/>
      <c r="E41" s="188"/>
      <c r="F41" s="287">
        <f t="shared" si="2"/>
        <v>0</v>
      </c>
      <c r="G41" s="158"/>
    </row>
    <row r="42" spans="1:8" s="11" customFormat="1">
      <c r="A42" s="200" t="s">
        <v>88</v>
      </c>
      <c r="B42" s="191">
        <f t="shared" si="1"/>
        <v>37</v>
      </c>
      <c r="C42" s="193"/>
      <c r="D42" s="199"/>
      <c r="E42" s="188"/>
      <c r="F42" s="287">
        <f t="shared" si="2"/>
        <v>0</v>
      </c>
      <c r="G42" s="158"/>
      <c r="H42" s="356" t="s">
        <v>89</v>
      </c>
    </row>
    <row r="43" spans="1:8" s="11" customFormat="1" ht="14.1" customHeight="1">
      <c r="A43" s="196" t="s">
        <v>513</v>
      </c>
      <c r="B43" s="191">
        <f>B42+1</f>
        <v>38</v>
      </c>
      <c r="C43" s="193"/>
      <c r="D43" s="199"/>
      <c r="E43" s="188"/>
      <c r="F43" s="287">
        <f t="shared" si="2"/>
        <v>0</v>
      </c>
      <c r="G43" s="158"/>
      <c r="H43" s="356"/>
    </row>
    <row r="44" spans="1:8" s="11" customFormat="1">
      <c r="A44" s="196" t="s">
        <v>514</v>
      </c>
      <c r="B44" s="191">
        <f t="shared" si="1"/>
        <v>39</v>
      </c>
      <c r="C44" s="193"/>
      <c r="D44" s="199"/>
      <c r="E44" s="188"/>
      <c r="F44" s="287">
        <f t="shared" si="2"/>
        <v>0</v>
      </c>
      <c r="G44" s="158"/>
      <c r="H44" s="356"/>
    </row>
    <row r="45" spans="1:8" s="11" customFormat="1">
      <c r="A45" s="201" t="s">
        <v>90</v>
      </c>
      <c r="B45" s="191">
        <f t="shared" si="1"/>
        <v>40</v>
      </c>
      <c r="C45" s="193"/>
      <c r="D45" s="199"/>
      <c r="E45" s="188"/>
      <c r="F45" s="287">
        <f t="shared" si="2"/>
        <v>0</v>
      </c>
      <c r="G45" s="158"/>
      <c r="H45" s="356"/>
    </row>
    <row r="46" spans="1:8" s="11" customFormat="1">
      <c r="A46" s="201" t="s">
        <v>91</v>
      </c>
      <c r="B46" s="191">
        <f t="shared" si="1"/>
        <v>41</v>
      </c>
      <c r="C46" s="193"/>
      <c r="D46" s="199"/>
      <c r="E46" s="188"/>
      <c r="F46" s="287">
        <f t="shared" si="2"/>
        <v>0</v>
      </c>
      <c r="G46" s="158"/>
      <c r="H46" s="356"/>
    </row>
    <row r="47" spans="1:8" s="11" customFormat="1">
      <c r="A47" s="196" t="s">
        <v>79</v>
      </c>
      <c r="B47" s="191">
        <f t="shared" si="1"/>
        <v>42</v>
      </c>
      <c r="C47" s="193"/>
      <c r="D47" s="199"/>
      <c r="E47" s="188"/>
      <c r="F47" s="287">
        <f t="shared" si="2"/>
        <v>0</v>
      </c>
      <c r="G47" s="158"/>
      <c r="H47" s="356"/>
    </row>
    <row r="48" spans="1:8" s="11" customFormat="1">
      <c r="A48" s="157" t="s">
        <v>92</v>
      </c>
      <c r="B48" s="191">
        <f t="shared" si="1"/>
        <v>43</v>
      </c>
      <c r="C48" s="193"/>
      <c r="D48" s="199"/>
      <c r="E48" s="188"/>
      <c r="F48" s="287">
        <f t="shared" si="2"/>
        <v>0</v>
      </c>
      <c r="G48" s="158"/>
      <c r="H48" s="356"/>
    </row>
    <row r="49" spans="1:8" s="11" customFormat="1">
      <c r="A49" s="272" t="s">
        <v>93</v>
      </c>
      <c r="B49" s="270">
        <f t="shared" si="1"/>
        <v>44</v>
      </c>
      <c r="C49" s="74">
        <f>SUM(C50:C51)</f>
        <v>0</v>
      </c>
      <c r="D49" s="75">
        <f t="shared" ref="D49:E49" si="4">SUM(D50:D51)</f>
        <v>0</v>
      </c>
      <c r="E49" s="75">
        <f t="shared" si="4"/>
        <v>0</v>
      </c>
      <c r="F49" s="81">
        <f t="shared" si="2"/>
        <v>0</v>
      </c>
      <c r="G49" s="158"/>
      <c r="H49" s="243"/>
    </row>
    <row r="50" spans="1:8" s="11" customFormat="1">
      <c r="A50" s="257" t="s">
        <v>491</v>
      </c>
      <c r="B50" s="191">
        <f t="shared" si="1"/>
        <v>45</v>
      </c>
      <c r="C50" s="193"/>
      <c r="D50" s="199"/>
      <c r="E50" s="188"/>
      <c r="F50" s="287">
        <f t="shared" si="2"/>
        <v>0</v>
      </c>
      <c r="G50" s="158"/>
      <c r="H50" s="243"/>
    </row>
    <row r="51" spans="1:8" s="11" customFormat="1" ht="15.75" thickBot="1">
      <c r="A51" s="258" t="s">
        <v>492</v>
      </c>
      <c r="B51" s="202">
        <v>46</v>
      </c>
      <c r="C51" s="203"/>
      <c r="D51" s="204"/>
      <c r="E51" s="205"/>
      <c r="F51" s="349">
        <f t="shared" si="2"/>
        <v>0</v>
      </c>
      <c r="G51" s="158"/>
      <c r="H51" s="8" t="s">
        <v>94</v>
      </c>
    </row>
    <row r="52" spans="1:8" s="11" customFormat="1" ht="15.75" thickTop="1">
      <c r="A52" s="158"/>
      <c r="B52" s="158"/>
      <c r="C52" s="206"/>
      <c r="D52" s="170"/>
      <c r="E52" s="170"/>
      <c r="F52" s="206"/>
      <c r="G52" s="158"/>
    </row>
    <row r="53" spans="1:8" s="11" customFormat="1" ht="12"/>
    <row r="54" spans="1:8" s="11" customFormat="1" ht="12"/>
    <row r="55" spans="1:8" s="11" customFormat="1" ht="12"/>
    <row r="56" spans="1:8" s="11" customFormat="1" ht="12"/>
    <row r="57" spans="1:8" s="11" customFormat="1" ht="12"/>
    <row r="58" spans="1:8" s="11" customFormat="1" ht="12"/>
    <row r="59" spans="1:8" s="11" customFormat="1" ht="12"/>
    <row r="60" spans="1:8" s="11" customFormat="1" ht="12"/>
    <row r="61" spans="1:8" s="11" customFormat="1" ht="12"/>
    <row r="62" spans="1:8" s="11" customFormat="1" ht="12"/>
    <row r="63" spans="1:8" s="11" customFormat="1" ht="12"/>
    <row r="64" spans="1:8" s="11" customFormat="1" ht="12"/>
    <row r="65" s="11" customFormat="1" ht="12"/>
    <row r="66" s="11" customFormat="1" ht="12"/>
    <row r="67" s="11" customFormat="1" ht="12"/>
    <row r="68" s="11" customFormat="1" ht="12"/>
    <row r="69" s="11" customFormat="1" ht="12"/>
    <row r="70" s="11" customFormat="1" ht="12"/>
    <row r="71" s="11" customFormat="1" ht="12"/>
    <row r="72" s="11" customFormat="1" ht="12"/>
    <row r="73" s="11" customFormat="1" ht="12"/>
    <row r="74" s="11" customFormat="1" ht="12"/>
    <row r="75" s="11" customFormat="1" ht="12"/>
    <row r="76" s="11" customFormat="1" ht="12"/>
    <row r="77" s="11" customFormat="1" ht="12"/>
    <row r="78" s="11" customFormat="1" ht="12"/>
    <row r="79" s="11" customFormat="1" ht="12"/>
    <row r="80" s="11" customFormat="1" ht="12"/>
    <row r="81" s="11" customFormat="1" ht="12"/>
    <row r="82" s="11" customFormat="1" ht="12"/>
    <row r="83" s="11" customFormat="1" ht="12"/>
    <row r="84" s="11" customFormat="1" ht="12"/>
    <row r="85" s="11" customFormat="1" ht="12"/>
    <row r="86" s="11" customFormat="1" ht="12"/>
    <row r="87" s="11" customFormat="1" ht="12"/>
    <row r="88" s="11" customFormat="1" ht="12"/>
    <row r="89" s="11" customFormat="1" ht="12"/>
    <row r="90" s="11" customFormat="1" ht="12"/>
    <row r="91" s="11" customFormat="1" ht="12"/>
    <row r="92" s="11" customFormat="1" ht="12"/>
    <row r="93" s="11" customFormat="1" ht="12"/>
    <row r="94" s="11" customFormat="1" ht="12"/>
    <row r="95" s="11" customFormat="1" ht="12"/>
    <row r="96" s="11" customFormat="1" ht="12"/>
    <row r="97" s="11" customFormat="1" ht="12"/>
    <row r="98" s="11" customFormat="1" ht="12"/>
    <row r="99" s="11" customFormat="1" ht="12"/>
    <row r="100" s="11" customFormat="1" ht="12"/>
    <row r="101" s="11" customFormat="1" ht="12"/>
    <row r="102" s="11" customFormat="1" ht="12"/>
    <row r="103" s="11" customFormat="1" ht="12"/>
    <row r="104" s="11" customFormat="1" ht="12"/>
    <row r="105" s="11" customFormat="1" ht="12"/>
    <row r="106" s="11" customFormat="1" ht="12"/>
    <row r="107" s="11" customFormat="1" ht="12"/>
    <row r="108" s="11" customFormat="1" ht="12"/>
    <row r="109" s="11" customFormat="1" ht="12"/>
    <row r="110" s="11" customFormat="1" ht="12"/>
    <row r="111" s="11" customFormat="1" ht="12"/>
    <row r="112" s="11" customFormat="1" ht="12"/>
    <row r="113" s="11" customFormat="1" ht="12"/>
    <row r="114" s="11" customFormat="1" ht="12"/>
    <row r="115" s="11" customFormat="1" ht="12"/>
    <row r="116" s="11" customFormat="1" ht="12"/>
    <row r="117" s="11" customFormat="1" ht="12"/>
    <row r="118" s="11" customFormat="1" ht="12"/>
    <row r="119" s="11" customFormat="1" ht="12"/>
    <row r="120" s="11" customFormat="1" ht="12"/>
    <row r="121" s="11" customFormat="1" ht="12"/>
    <row r="122" s="11" customFormat="1" ht="12"/>
    <row r="123" s="11" customFormat="1" ht="12"/>
    <row r="124" s="11" customFormat="1" ht="12"/>
    <row r="125" s="11" customFormat="1" ht="12"/>
    <row r="126" s="11" customFormat="1" ht="12"/>
    <row r="127" s="11" customFormat="1" ht="12"/>
    <row r="128" s="11" customFormat="1" ht="12"/>
    <row r="129" s="11" customFormat="1" ht="12"/>
    <row r="130" s="11" customFormat="1" ht="12"/>
    <row r="131" s="11" customFormat="1" ht="12"/>
    <row r="132" s="11" customFormat="1" ht="12"/>
    <row r="133" s="11" customFormat="1" ht="12"/>
    <row r="134" s="11" customFormat="1" ht="12"/>
    <row r="135" s="11" customFormat="1" ht="12"/>
    <row r="136" s="11" customFormat="1" ht="12"/>
    <row r="137" s="11" customFormat="1" ht="12"/>
    <row r="138" s="11" customFormat="1" ht="12"/>
    <row r="139" s="11" customFormat="1" ht="12"/>
    <row r="140" s="11" customFormat="1" ht="12"/>
    <row r="141" s="11" customFormat="1" ht="12"/>
    <row r="142" s="11" customFormat="1" ht="12"/>
    <row r="143" s="11" customFormat="1" ht="12"/>
    <row r="144" s="11" customFormat="1" ht="12"/>
    <row r="145" s="11" customFormat="1" ht="12"/>
    <row r="146" s="11" customFormat="1" ht="12"/>
    <row r="147" s="11" customFormat="1" ht="12"/>
    <row r="148" s="11" customFormat="1" ht="12"/>
    <row r="149" s="11" customFormat="1" ht="12"/>
    <row r="150" s="11" customFormat="1" ht="12"/>
    <row r="151" s="11" customFormat="1" ht="12"/>
    <row r="152" s="11" customFormat="1" ht="12"/>
    <row r="153" s="11" customFormat="1" ht="12"/>
    <row r="154" s="11" customFormat="1" ht="12"/>
    <row r="155" s="11" customFormat="1" ht="12"/>
    <row r="156" s="11" customFormat="1" ht="12"/>
    <row r="157" s="11" customFormat="1" ht="12"/>
    <row r="158" s="11" customFormat="1" ht="12"/>
    <row r="159" s="11" customFormat="1" ht="12"/>
    <row r="160" s="11" customFormat="1" ht="12"/>
    <row r="161" s="11" customFormat="1" ht="12"/>
    <row r="162" s="11" customFormat="1" ht="12"/>
    <row r="163" s="11" customFormat="1" ht="12"/>
    <row r="164" s="11" customFormat="1" ht="12"/>
    <row r="165" s="11" customFormat="1" ht="12"/>
    <row r="166" s="11" customFormat="1" ht="12"/>
    <row r="167" s="11" customFormat="1" ht="12"/>
    <row r="168" s="11" customFormat="1" ht="12"/>
    <row r="169" s="11" customFormat="1" ht="12"/>
    <row r="170" s="11" customFormat="1" ht="12"/>
    <row r="171" s="11" customFormat="1" ht="12"/>
    <row r="172" s="11" customFormat="1" ht="12"/>
    <row r="173" s="11" customFormat="1" ht="12"/>
    <row r="174" s="11" customFormat="1" ht="12"/>
    <row r="175" s="11" customFormat="1" ht="12"/>
    <row r="176" s="11" customFormat="1" ht="12"/>
    <row r="177" s="11" customFormat="1" ht="12"/>
    <row r="178" s="11" customFormat="1" ht="12"/>
    <row r="179" s="11" customFormat="1" ht="12"/>
    <row r="180" s="11" customFormat="1" ht="12"/>
    <row r="181" s="11" customFormat="1" ht="12"/>
    <row r="182" s="11" customFormat="1" ht="12"/>
    <row r="183" s="11" customFormat="1" ht="12"/>
    <row r="184" s="11" customFormat="1" ht="12"/>
    <row r="185" s="11" customFormat="1" ht="12"/>
    <row r="186" s="11" customFormat="1" ht="12"/>
    <row r="187" s="11" customFormat="1" ht="12"/>
    <row r="188" s="11" customFormat="1" ht="12"/>
    <row r="189" s="11" customFormat="1" ht="12"/>
    <row r="190" s="11" customFormat="1" ht="12"/>
    <row r="191" s="11" customFormat="1" ht="12"/>
    <row r="192" s="11" customFormat="1" ht="12"/>
    <row r="193" s="11" customFormat="1" ht="12"/>
    <row r="194" s="11" customFormat="1" ht="12"/>
    <row r="195" s="11" customFormat="1" ht="12"/>
    <row r="196" s="11" customFormat="1" ht="12"/>
    <row r="197" s="11" customFormat="1" ht="12"/>
    <row r="198" s="11" customFormat="1" ht="12"/>
    <row r="199" s="11" customFormat="1" ht="12"/>
    <row r="200" s="11" customFormat="1" ht="12"/>
    <row r="201" s="11" customFormat="1" ht="12"/>
    <row r="202" s="11" customFormat="1" ht="12"/>
    <row r="203" s="11" customFormat="1" ht="12"/>
    <row r="204" s="11" customFormat="1" ht="12"/>
    <row r="205" s="11" customFormat="1" ht="12"/>
    <row r="206" s="11" customFormat="1" ht="12"/>
    <row r="207" s="11" customFormat="1" ht="12"/>
    <row r="208" s="11" customFormat="1" ht="12"/>
    <row r="209" s="11" customFormat="1" ht="12"/>
    <row r="210" s="11" customFormat="1" ht="12"/>
    <row r="211" s="11" customFormat="1" ht="12"/>
    <row r="212" s="11" customFormat="1" ht="12"/>
    <row r="213" s="11" customFormat="1" ht="12"/>
    <row r="214" s="11" customFormat="1" ht="12"/>
    <row r="215" s="11" customFormat="1" ht="12"/>
    <row r="216" s="11" customFormat="1" ht="12"/>
    <row r="217" s="11" customFormat="1" ht="12"/>
    <row r="218" s="11" customFormat="1" ht="12"/>
    <row r="219" s="11" customFormat="1" ht="12"/>
    <row r="220" s="11" customFormat="1" ht="12"/>
    <row r="221" s="11" customFormat="1" ht="12"/>
    <row r="222" s="11" customFormat="1" ht="12"/>
    <row r="223" s="11" customFormat="1" ht="12"/>
    <row r="224" s="11" customFormat="1" ht="12"/>
    <row r="225" s="11" customFormat="1" ht="12"/>
    <row r="226" s="11" customFormat="1" ht="12"/>
    <row r="227" s="11" customFormat="1" ht="12"/>
    <row r="228" s="11" customFormat="1" ht="12"/>
    <row r="229" s="11" customFormat="1" ht="12"/>
    <row r="230" s="11" customFormat="1" ht="12"/>
    <row r="231" s="11" customFormat="1" ht="12"/>
    <row r="232" s="11" customFormat="1" ht="12"/>
    <row r="233" s="11" customFormat="1" ht="12"/>
    <row r="234" s="11" customFormat="1" ht="12"/>
    <row r="235" s="11" customFormat="1" ht="12"/>
    <row r="236" s="11" customFormat="1" ht="12"/>
    <row r="237" s="11" customFormat="1" ht="12"/>
    <row r="238" s="11" customFormat="1" ht="12"/>
    <row r="239" s="11" customFormat="1" ht="12"/>
    <row r="240" s="11" customFormat="1" ht="12"/>
    <row r="241" s="11" customFormat="1" ht="12"/>
    <row r="242" s="11" customFormat="1" ht="12"/>
    <row r="243" s="11" customFormat="1" ht="12"/>
    <row r="244" s="11" customFormat="1" ht="12"/>
    <row r="245" s="11" customFormat="1" ht="12"/>
    <row r="246" s="11" customFormat="1" ht="12"/>
    <row r="247" s="11" customFormat="1" ht="12"/>
    <row r="248" s="11" customFormat="1" ht="12"/>
    <row r="249" s="11" customFormat="1" ht="12"/>
    <row r="250" s="11" customFormat="1" ht="12"/>
    <row r="251" s="11" customFormat="1" ht="12"/>
    <row r="252" s="11" customFormat="1" ht="12"/>
    <row r="253" s="11" customFormat="1" ht="12"/>
    <row r="254" s="11" customFormat="1" ht="12"/>
    <row r="255" s="11" customFormat="1" ht="12"/>
    <row r="256" s="11" customFormat="1" ht="12"/>
    <row r="257" s="11" customFormat="1" ht="12"/>
    <row r="258" s="11" customFormat="1" ht="12"/>
    <row r="259" s="11" customFormat="1" ht="12"/>
    <row r="260" s="11" customFormat="1" ht="12"/>
    <row r="261" s="11" customFormat="1" ht="12"/>
    <row r="262" s="11" customFormat="1" ht="12"/>
    <row r="263" s="11" customFormat="1" ht="12"/>
    <row r="264" s="11" customFormat="1" ht="12"/>
    <row r="265" s="11" customFormat="1" ht="12"/>
    <row r="266" s="11" customFormat="1" ht="12"/>
    <row r="267" s="11" customFormat="1" ht="12"/>
    <row r="268" s="11" customFormat="1" ht="12"/>
    <row r="269" s="11" customFormat="1" ht="12"/>
    <row r="270" s="11" customFormat="1" ht="12"/>
    <row r="271" s="11" customFormat="1" ht="12"/>
    <row r="272" s="11" customFormat="1" ht="12"/>
    <row r="273" s="11" customFormat="1" ht="12"/>
    <row r="274" s="11" customFormat="1" ht="12"/>
    <row r="275" s="11" customFormat="1" ht="12"/>
    <row r="276" s="11" customFormat="1" ht="12"/>
    <row r="277" s="11" customFormat="1" ht="12"/>
    <row r="278" s="11" customFormat="1" ht="12"/>
    <row r="279" s="11" customFormat="1" ht="12"/>
    <row r="280" s="11" customFormat="1" ht="12"/>
    <row r="281" s="11" customFormat="1" ht="12"/>
    <row r="282" s="11" customFormat="1" ht="12"/>
    <row r="283" s="11" customFormat="1" ht="12"/>
    <row r="284" s="11" customFormat="1" ht="12"/>
    <row r="285" s="11" customFormat="1" ht="12"/>
    <row r="286" s="11" customFormat="1" ht="12"/>
    <row r="287" s="11" customFormat="1" ht="12"/>
    <row r="288" s="11" customFormat="1" ht="12"/>
    <row r="289" s="11" customFormat="1" ht="12"/>
    <row r="290" s="11" customFormat="1" ht="12"/>
    <row r="291" s="11" customFormat="1" ht="12"/>
    <row r="292" s="11" customFormat="1" ht="12"/>
    <row r="293" s="11" customFormat="1" ht="12"/>
    <row r="294" s="11" customFormat="1" ht="12"/>
    <row r="295" s="11" customFormat="1" ht="12"/>
    <row r="296" s="11" customFormat="1" ht="12"/>
    <row r="297" s="11" customFormat="1" ht="12"/>
    <row r="298" s="11" customFormat="1" ht="12"/>
    <row r="299" s="11" customFormat="1" ht="12"/>
    <row r="300" s="11" customFormat="1" ht="12"/>
    <row r="301" s="11" customFormat="1" ht="12"/>
    <row r="302" s="11" customFormat="1" ht="12"/>
    <row r="303" s="11" customFormat="1" ht="12"/>
    <row r="304" s="11" customFormat="1" ht="12"/>
    <row r="305" s="11" customFormat="1" ht="12"/>
    <row r="306" s="11" customFormat="1" ht="12"/>
    <row r="307" s="11" customFormat="1" ht="12"/>
    <row r="308" s="11" customFormat="1" ht="12"/>
    <row r="309" s="11" customFormat="1" ht="12"/>
    <row r="310" s="11" customFormat="1" ht="12"/>
    <row r="311" s="11" customFormat="1" ht="12"/>
    <row r="312" s="11" customFormat="1" ht="12"/>
    <row r="313" s="11" customFormat="1" ht="12"/>
    <row r="314" s="11" customFormat="1" ht="12"/>
    <row r="315" s="11" customFormat="1" ht="12"/>
    <row r="316" s="11" customFormat="1" ht="12"/>
    <row r="317" s="11" customFormat="1" ht="12"/>
    <row r="318" s="11" customFormat="1" ht="12"/>
    <row r="319" s="11" customFormat="1" ht="12"/>
    <row r="320" s="11" customFormat="1" ht="12"/>
    <row r="321" s="11" customFormat="1" ht="12"/>
    <row r="322" s="11" customFormat="1" ht="12"/>
    <row r="323" s="11" customFormat="1" ht="12"/>
    <row r="324" s="11" customFormat="1" ht="12"/>
    <row r="325" s="11" customFormat="1" ht="12"/>
    <row r="326" s="11" customFormat="1" ht="12"/>
    <row r="327" s="11" customFormat="1" ht="12"/>
    <row r="328" s="11" customFormat="1" ht="12"/>
    <row r="329" s="11" customFormat="1" ht="12"/>
    <row r="330" s="11" customFormat="1" ht="12"/>
    <row r="331" s="11" customFormat="1" ht="12"/>
    <row r="332" s="11" customFormat="1" ht="12"/>
    <row r="333" s="11" customFormat="1" ht="12"/>
    <row r="334" s="11" customFormat="1" ht="12"/>
    <row r="335" s="11" customFormat="1" ht="12"/>
    <row r="336" s="11" customFormat="1" ht="12"/>
    <row r="337" s="11" customFormat="1" ht="12"/>
    <row r="338" s="11" customFormat="1" ht="12"/>
    <row r="339" s="11" customFormat="1" ht="12"/>
    <row r="340" s="11" customFormat="1" ht="12"/>
    <row r="341" s="11" customFormat="1" ht="12"/>
    <row r="342" s="11" customFormat="1" ht="12"/>
    <row r="343" s="11" customFormat="1" ht="12"/>
    <row r="344" s="11" customFormat="1" ht="12"/>
    <row r="345" s="11" customFormat="1" ht="12"/>
    <row r="346" s="11" customFormat="1" ht="12"/>
    <row r="347" s="11" customFormat="1" ht="12"/>
    <row r="348" s="11" customFormat="1" ht="12"/>
    <row r="349" s="11" customFormat="1" ht="12"/>
    <row r="350" s="11" customFormat="1" ht="12"/>
    <row r="351" s="11" customFormat="1" ht="12"/>
    <row r="352" s="11" customFormat="1" ht="12"/>
    <row r="353" spans="8:14" s="11" customFormat="1" ht="12"/>
    <row r="354" spans="8:14" s="11" customFormat="1" ht="12"/>
    <row r="355" spans="8:14" s="11" customFormat="1" ht="12"/>
    <row r="356" spans="8:14" s="11" customFormat="1" ht="12"/>
    <row r="357" spans="8:14" s="11" customFormat="1" ht="12"/>
    <row r="358" spans="8:14" s="11" customFormat="1">
      <c r="H358" s="8"/>
      <c r="I358" s="8"/>
      <c r="J358" s="8"/>
      <c r="K358" s="8"/>
      <c r="L358" s="8"/>
      <c r="M358" s="8"/>
      <c r="N358" s="8"/>
    </row>
    <row r="359" spans="8:14" s="11" customFormat="1">
      <c r="H359" s="8"/>
      <c r="I359" s="8"/>
      <c r="J359" s="8"/>
      <c r="K359" s="8"/>
      <c r="L359" s="8"/>
      <c r="M359" s="8"/>
      <c r="N359" s="8"/>
    </row>
    <row r="360" spans="8:14" s="11" customFormat="1">
      <c r="H360" s="8"/>
      <c r="I360" s="8"/>
      <c r="J360" s="8"/>
      <c r="K360" s="8"/>
      <c r="L360" s="8"/>
      <c r="M360" s="8"/>
      <c r="N360" s="8"/>
    </row>
    <row r="361" spans="8:14" s="11" customFormat="1">
      <c r="H361" s="8"/>
      <c r="I361" s="8"/>
      <c r="J361" s="8"/>
      <c r="K361" s="8"/>
      <c r="L361" s="8"/>
      <c r="M361" s="8"/>
      <c r="N361" s="8"/>
    </row>
    <row r="362" spans="8:14" s="11" customFormat="1">
      <c r="H362" s="8"/>
      <c r="I362" s="8"/>
      <c r="J362" s="8"/>
      <c r="K362" s="8"/>
      <c r="L362" s="8"/>
      <c r="M362" s="8"/>
      <c r="N362" s="8"/>
    </row>
    <row r="363" spans="8:14" s="11" customFormat="1">
      <c r="H363" s="8"/>
      <c r="I363" s="8"/>
      <c r="J363" s="8"/>
      <c r="K363" s="8"/>
      <c r="L363" s="8"/>
      <c r="M363" s="8"/>
      <c r="N363" s="8"/>
    </row>
    <row r="364" spans="8:14" s="11" customFormat="1">
      <c r="H364" s="8"/>
      <c r="I364" s="8"/>
      <c r="J364" s="8"/>
      <c r="K364" s="8"/>
      <c r="L364" s="8"/>
      <c r="M364" s="8"/>
      <c r="N364" s="8"/>
    </row>
    <row r="365" spans="8:14" s="11" customFormat="1">
      <c r="H365" s="8"/>
      <c r="I365" s="8"/>
      <c r="J365" s="8"/>
      <c r="K365" s="8"/>
      <c r="L365" s="8"/>
      <c r="M365" s="8"/>
      <c r="N365" s="8"/>
    </row>
    <row r="366" spans="8:14" s="11" customFormat="1">
      <c r="H366" s="8"/>
      <c r="I366" s="8"/>
      <c r="J366" s="8"/>
      <c r="K366" s="8"/>
      <c r="L366" s="8"/>
      <c r="M366" s="8"/>
      <c r="N366" s="8"/>
    </row>
  </sheetData>
  <mergeCells count="1">
    <mergeCell ref="H42:H48"/>
  </mergeCells>
  <phoneticPr fontId="2"/>
  <pageMargins left="0.75" right="0.75" top="1.19" bottom="1" header="0.51200000000000001" footer="0.51200000000000001"/>
  <pageSetup paperSize="9" orientation="portrait" r:id="rId1"/>
  <headerFooter alignWithMargins="0"/>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351"/>
  <sheetViews>
    <sheetView zoomScale="80" zoomScaleNormal="80" zoomScaleSheetLayoutView="100" workbookViewId="0">
      <selection activeCell="K34" sqref="A3:K34"/>
    </sheetView>
  </sheetViews>
  <sheetFormatPr defaultColWidth="9" defaultRowHeight="15"/>
  <cols>
    <col min="1" max="1" width="41.125" style="225" customWidth="1"/>
    <col min="2" max="2" width="4.625" style="225" customWidth="1"/>
    <col min="3" max="3" width="11.25" style="225" customWidth="1"/>
    <col min="4" max="4" width="12.625" style="225" customWidth="1"/>
    <col min="5" max="6" width="11.25" style="225" customWidth="1"/>
    <col min="7" max="8" width="12.625" style="225" customWidth="1"/>
    <col min="9" max="9" width="11.25" style="225" customWidth="1"/>
    <col min="10" max="10" width="12.625" style="225" customWidth="1"/>
    <col min="11" max="11" width="11.25" style="225" customWidth="1"/>
    <col min="12" max="12" width="9" style="225"/>
    <col min="13" max="14" width="0" style="225" hidden="1" customWidth="1"/>
    <col min="15" max="16384" width="9" style="225"/>
  </cols>
  <sheetData>
    <row r="1" spans="1:14" ht="25.5">
      <c r="A1" s="224" t="s">
        <v>0</v>
      </c>
      <c r="B1" s="170"/>
      <c r="C1" s="170"/>
      <c r="D1" s="170"/>
      <c r="E1" s="170"/>
      <c r="F1" s="170"/>
      <c r="G1" s="170"/>
      <c r="H1" s="170"/>
      <c r="I1" s="170"/>
      <c r="J1" s="170"/>
      <c r="K1" s="170"/>
      <c r="L1" s="170"/>
    </row>
    <row r="2" spans="1:14" ht="20.100000000000001" customHeight="1">
      <c r="A2" s="226" t="s">
        <v>95</v>
      </c>
      <c r="B2" s="170"/>
      <c r="C2" s="170"/>
      <c r="D2" s="170"/>
      <c r="E2" s="170"/>
      <c r="F2" s="170"/>
      <c r="G2" s="170"/>
      <c r="H2" s="170"/>
      <c r="I2" s="170"/>
      <c r="J2" s="170"/>
      <c r="K2" s="170"/>
      <c r="L2" s="170"/>
    </row>
    <row r="3" spans="1:14" ht="20.100000000000001" customHeight="1" thickBot="1">
      <c r="A3" s="226" t="s">
        <v>55</v>
      </c>
      <c r="B3" s="170"/>
      <c r="C3" s="190"/>
      <c r="D3" s="190"/>
      <c r="E3" s="190"/>
      <c r="F3" s="190"/>
      <c r="G3" s="190"/>
      <c r="H3" s="190"/>
      <c r="I3" s="190"/>
      <c r="J3" s="190"/>
      <c r="K3" s="190"/>
      <c r="L3" s="170"/>
    </row>
    <row r="4" spans="1:14" s="228" customFormat="1" thickTop="1">
      <c r="A4" s="227"/>
      <c r="B4" s="227"/>
      <c r="C4" s="357" t="s">
        <v>16</v>
      </c>
      <c r="D4" s="358"/>
      <c r="E4" s="359"/>
      <c r="F4" s="360" t="s">
        <v>17</v>
      </c>
      <c r="G4" s="358"/>
      <c r="H4" s="359"/>
      <c r="I4" s="360" t="s">
        <v>18</v>
      </c>
      <c r="J4" s="358"/>
      <c r="K4" s="361"/>
      <c r="L4" s="227"/>
    </row>
    <row r="5" spans="1:14" s="228" customFormat="1" ht="28.5">
      <c r="A5" s="227"/>
      <c r="B5" s="227"/>
      <c r="C5" s="281" t="s">
        <v>505</v>
      </c>
      <c r="D5" s="282" t="s">
        <v>506</v>
      </c>
      <c r="E5" s="282" t="s">
        <v>19</v>
      </c>
      <c r="F5" s="282" t="s">
        <v>505</v>
      </c>
      <c r="G5" s="286" t="s">
        <v>506</v>
      </c>
      <c r="H5" s="283" t="s">
        <v>19</v>
      </c>
      <c r="I5" s="284" t="s">
        <v>505</v>
      </c>
      <c r="J5" s="284" t="s">
        <v>506</v>
      </c>
      <c r="K5" s="285" t="s">
        <v>19</v>
      </c>
      <c r="L5" s="227"/>
    </row>
    <row r="6" spans="1:14" s="228" customFormat="1" ht="15.75" thickBot="1">
      <c r="A6" s="227"/>
      <c r="B6" s="227"/>
      <c r="C6" s="67" t="s">
        <v>24</v>
      </c>
      <c r="D6" s="68"/>
      <c r="E6" s="68"/>
      <c r="F6" s="68" t="s">
        <v>21</v>
      </c>
      <c r="G6" s="278"/>
      <c r="H6" s="278"/>
      <c r="I6" s="115" t="s">
        <v>22</v>
      </c>
      <c r="J6" s="115"/>
      <c r="K6" s="69" t="s">
        <v>23</v>
      </c>
      <c r="L6" s="227"/>
      <c r="M6" s="8" t="s">
        <v>56</v>
      </c>
      <c r="N6" s="8"/>
    </row>
    <row r="7" spans="1:14" s="228" customFormat="1" ht="16.5" thickTop="1" thickBot="1">
      <c r="A7" s="261" t="s">
        <v>96</v>
      </c>
      <c r="B7" s="262">
        <v>1</v>
      </c>
      <c r="C7" s="78">
        <f>C8+C22+C29</f>
        <v>0</v>
      </c>
      <c r="D7" s="306">
        <f t="shared" ref="D7:K7" si="0">D8+D22+D29</f>
        <v>0</v>
      </c>
      <c r="E7" s="306">
        <f t="shared" si="0"/>
        <v>0</v>
      </c>
      <c r="F7" s="307">
        <f t="shared" si="0"/>
        <v>0</v>
      </c>
      <c r="G7" s="307">
        <f t="shared" si="0"/>
        <v>0</v>
      </c>
      <c r="H7" s="307">
        <f t="shared" si="0"/>
        <v>0</v>
      </c>
      <c r="I7" s="307">
        <f t="shared" si="0"/>
        <v>0</v>
      </c>
      <c r="J7" s="308">
        <f t="shared" si="0"/>
        <v>0</v>
      </c>
      <c r="K7" s="309">
        <f t="shared" si="0"/>
        <v>0</v>
      </c>
      <c r="L7" s="227"/>
      <c r="M7" s="8"/>
      <c r="N7" s="8"/>
    </row>
    <row r="8" spans="1:14" s="228" customFormat="1">
      <c r="A8" s="263" t="s">
        <v>97</v>
      </c>
      <c r="B8" s="264">
        <v>2</v>
      </c>
      <c r="C8" s="83">
        <f>SUM(C9:C21)</f>
        <v>0</v>
      </c>
      <c r="D8" s="274">
        <f>SUM(D9:D21)</f>
        <v>0</v>
      </c>
      <c r="E8" s="274">
        <f>SUM(E9:E21)</f>
        <v>0</v>
      </c>
      <c r="F8" s="79">
        <f t="shared" ref="F8:I8" si="1">SUM(F9:F21)</f>
        <v>0</v>
      </c>
      <c r="G8" s="79">
        <f t="shared" si="1"/>
        <v>0</v>
      </c>
      <c r="H8" s="79">
        <f t="shared" si="1"/>
        <v>0</v>
      </c>
      <c r="I8" s="79">
        <f t="shared" si="1"/>
        <v>0</v>
      </c>
      <c r="J8" s="279">
        <f>SUM(J9:J21)</f>
        <v>0</v>
      </c>
      <c r="K8" s="84">
        <f>SUM(K9:K21)</f>
        <v>0</v>
      </c>
      <c r="L8" s="227"/>
      <c r="M8" s="8"/>
      <c r="N8" s="8"/>
    </row>
    <row r="9" spans="1:14" s="228" customFormat="1">
      <c r="A9" s="230" t="s">
        <v>98</v>
      </c>
      <c r="B9" s="229">
        <v>3</v>
      </c>
      <c r="C9" s="184"/>
      <c r="D9" s="275"/>
      <c r="E9" s="274">
        <f>SUM(C9:D9)</f>
        <v>0</v>
      </c>
      <c r="F9" s="185"/>
      <c r="G9" s="185"/>
      <c r="H9" s="274">
        <f>SUM(F9:G9)</f>
        <v>0</v>
      </c>
      <c r="I9" s="185"/>
      <c r="J9" s="188"/>
      <c r="K9" s="287">
        <f>SUM(I9:J9)</f>
        <v>0</v>
      </c>
      <c r="L9" s="227"/>
      <c r="M9" s="8"/>
      <c r="N9" s="8"/>
    </row>
    <row r="10" spans="1:14" s="228" customFormat="1">
      <c r="A10" s="230" t="s">
        <v>99</v>
      </c>
      <c r="B10" s="229">
        <v>4</v>
      </c>
      <c r="C10" s="184"/>
      <c r="D10" s="275"/>
      <c r="E10" s="274">
        <f t="shared" ref="E10:E21" si="2">SUM(C10:D10)</f>
        <v>0</v>
      </c>
      <c r="F10" s="185"/>
      <c r="G10" s="185"/>
      <c r="H10" s="274">
        <f t="shared" ref="H10:H21" si="3">SUM(F10:G10)</f>
        <v>0</v>
      </c>
      <c r="I10" s="185"/>
      <c r="J10" s="188"/>
      <c r="K10" s="287">
        <f t="shared" ref="K10:K21" si="4">SUM(I10:J10)</f>
        <v>0</v>
      </c>
      <c r="L10" s="227"/>
      <c r="M10" s="8" t="s">
        <v>100</v>
      </c>
      <c r="N10" s="8"/>
    </row>
    <row r="11" spans="1:14" s="228" customFormat="1">
      <c r="A11" s="230" t="s">
        <v>101</v>
      </c>
      <c r="B11" s="229">
        <v>5</v>
      </c>
      <c r="C11" s="184"/>
      <c r="D11" s="275"/>
      <c r="E11" s="274">
        <f t="shared" si="2"/>
        <v>0</v>
      </c>
      <c r="F11" s="185"/>
      <c r="G11" s="185"/>
      <c r="H11" s="274">
        <f t="shared" si="3"/>
        <v>0</v>
      </c>
      <c r="I11" s="185"/>
      <c r="J11" s="188"/>
      <c r="K11" s="287">
        <f t="shared" si="4"/>
        <v>0</v>
      </c>
      <c r="L11" s="227"/>
      <c r="M11" s="242" t="s">
        <v>102</v>
      </c>
      <c r="N11" s="8"/>
    </row>
    <row r="12" spans="1:14" s="228" customFormat="1">
      <c r="A12" s="230" t="s">
        <v>103</v>
      </c>
      <c r="B12" s="229">
        <v>6</v>
      </c>
      <c r="C12" s="184"/>
      <c r="D12" s="275"/>
      <c r="E12" s="274">
        <f t="shared" si="2"/>
        <v>0</v>
      </c>
      <c r="F12" s="185"/>
      <c r="G12" s="185"/>
      <c r="H12" s="274">
        <f t="shared" si="3"/>
        <v>0</v>
      </c>
      <c r="I12" s="185"/>
      <c r="J12" s="188"/>
      <c r="K12" s="287">
        <f t="shared" si="4"/>
        <v>0</v>
      </c>
      <c r="L12" s="227"/>
      <c r="M12" s="8"/>
      <c r="N12" s="8"/>
    </row>
    <row r="13" spans="1:14" s="228" customFormat="1">
      <c r="A13" s="230" t="s">
        <v>104</v>
      </c>
      <c r="B13" s="229">
        <v>7</v>
      </c>
      <c r="C13" s="184"/>
      <c r="D13" s="275"/>
      <c r="E13" s="274">
        <f t="shared" si="2"/>
        <v>0</v>
      </c>
      <c r="F13" s="185"/>
      <c r="G13" s="185"/>
      <c r="H13" s="274">
        <f>SUM(F13:G13)</f>
        <v>0</v>
      </c>
      <c r="I13" s="185"/>
      <c r="J13" s="188"/>
      <c r="K13" s="287">
        <f t="shared" si="4"/>
        <v>0</v>
      </c>
      <c r="L13" s="227"/>
      <c r="M13" s="8"/>
      <c r="N13" s="8"/>
    </row>
    <row r="14" spans="1:14" s="228" customFormat="1">
      <c r="A14" s="230" t="s">
        <v>105</v>
      </c>
      <c r="B14" s="229">
        <v>8</v>
      </c>
      <c r="C14" s="184"/>
      <c r="D14" s="275"/>
      <c r="E14" s="274">
        <f t="shared" si="2"/>
        <v>0</v>
      </c>
      <c r="F14" s="185"/>
      <c r="G14" s="185"/>
      <c r="H14" s="274">
        <f t="shared" si="3"/>
        <v>0</v>
      </c>
      <c r="I14" s="185"/>
      <c r="J14" s="188"/>
      <c r="K14" s="287">
        <f t="shared" si="4"/>
        <v>0</v>
      </c>
      <c r="L14" s="227"/>
      <c r="M14" s="8"/>
      <c r="N14" s="8"/>
    </row>
    <row r="15" spans="1:14" s="228" customFormat="1">
      <c r="A15" s="230" t="s">
        <v>106</v>
      </c>
      <c r="B15" s="229">
        <v>9</v>
      </c>
      <c r="C15" s="184"/>
      <c r="D15" s="275"/>
      <c r="E15" s="274">
        <f t="shared" si="2"/>
        <v>0</v>
      </c>
      <c r="F15" s="185"/>
      <c r="G15" s="185"/>
      <c r="H15" s="274">
        <f t="shared" si="3"/>
        <v>0</v>
      </c>
      <c r="I15" s="185"/>
      <c r="J15" s="188"/>
      <c r="K15" s="287">
        <f t="shared" si="4"/>
        <v>0</v>
      </c>
      <c r="L15" s="227"/>
      <c r="M15" s="8"/>
      <c r="N15" s="8"/>
    </row>
    <row r="16" spans="1:14" s="228" customFormat="1">
      <c r="A16" s="230" t="s">
        <v>107</v>
      </c>
      <c r="B16" s="229">
        <v>10</v>
      </c>
      <c r="C16" s="184"/>
      <c r="D16" s="275"/>
      <c r="E16" s="274">
        <f>SUM(C16:D16)</f>
        <v>0</v>
      </c>
      <c r="F16" s="185"/>
      <c r="G16" s="185"/>
      <c r="H16" s="274">
        <f t="shared" si="3"/>
        <v>0</v>
      </c>
      <c r="I16" s="185"/>
      <c r="J16" s="188"/>
      <c r="K16" s="287">
        <f t="shared" si="4"/>
        <v>0</v>
      </c>
      <c r="L16" s="227"/>
      <c r="M16" s="8"/>
      <c r="N16" s="8"/>
    </row>
    <row r="17" spans="1:14" s="228" customFormat="1">
      <c r="A17" s="230" t="s">
        <v>108</v>
      </c>
      <c r="B17" s="229">
        <v>11</v>
      </c>
      <c r="C17" s="184"/>
      <c r="D17" s="275"/>
      <c r="E17" s="274">
        <f t="shared" si="2"/>
        <v>0</v>
      </c>
      <c r="F17" s="185"/>
      <c r="G17" s="185"/>
      <c r="H17" s="274">
        <f t="shared" si="3"/>
        <v>0</v>
      </c>
      <c r="I17" s="185"/>
      <c r="J17" s="188"/>
      <c r="K17" s="287">
        <f t="shared" si="4"/>
        <v>0</v>
      </c>
      <c r="L17" s="227"/>
      <c r="M17" s="8"/>
      <c r="N17" s="8"/>
    </row>
    <row r="18" spans="1:14" s="228" customFormat="1">
      <c r="A18" s="230" t="s">
        <v>109</v>
      </c>
      <c r="B18" s="229">
        <v>12</v>
      </c>
      <c r="C18" s="184"/>
      <c r="D18" s="275"/>
      <c r="E18" s="274">
        <f t="shared" si="2"/>
        <v>0</v>
      </c>
      <c r="F18" s="185"/>
      <c r="G18" s="185"/>
      <c r="H18" s="274">
        <f t="shared" si="3"/>
        <v>0</v>
      </c>
      <c r="I18" s="185"/>
      <c r="J18" s="188"/>
      <c r="K18" s="287">
        <f t="shared" si="4"/>
        <v>0</v>
      </c>
      <c r="L18" s="227"/>
      <c r="M18" s="8"/>
      <c r="N18" s="8"/>
    </row>
    <row r="19" spans="1:14" s="228" customFormat="1">
      <c r="A19" s="230" t="s">
        <v>110</v>
      </c>
      <c r="B19" s="229">
        <v>13</v>
      </c>
      <c r="C19" s="184"/>
      <c r="D19" s="275"/>
      <c r="E19" s="274">
        <f t="shared" si="2"/>
        <v>0</v>
      </c>
      <c r="F19" s="185"/>
      <c r="G19" s="185"/>
      <c r="H19" s="274">
        <f t="shared" si="3"/>
        <v>0</v>
      </c>
      <c r="I19" s="185"/>
      <c r="J19" s="188"/>
      <c r="K19" s="287">
        <f t="shared" si="4"/>
        <v>0</v>
      </c>
      <c r="L19" s="227"/>
      <c r="M19" s="8"/>
      <c r="N19" s="8"/>
    </row>
    <row r="20" spans="1:14" s="228" customFormat="1">
      <c r="A20" s="230" t="s">
        <v>111</v>
      </c>
      <c r="B20" s="229">
        <v>14</v>
      </c>
      <c r="C20" s="184"/>
      <c r="D20" s="275"/>
      <c r="E20" s="274">
        <f t="shared" si="2"/>
        <v>0</v>
      </c>
      <c r="F20" s="185"/>
      <c r="G20" s="185"/>
      <c r="H20" s="274">
        <f t="shared" si="3"/>
        <v>0</v>
      </c>
      <c r="I20" s="185"/>
      <c r="J20" s="188"/>
      <c r="K20" s="287">
        <f t="shared" si="4"/>
        <v>0</v>
      </c>
      <c r="L20" s="227"/>
      <c r="M20" s="8"/>
      <c r="N20" s="8"/>
    </row>
    <row r="21" spans="1:14" s="228" customFormat="1" ht="15.75" thickBot="1">
      <c r="A21" s="231" t="s">
        <v>112</v>
      </c>
      <c r="B21" s="232">
        <v>15</v>
      </c>
      <c r="C21" s="186"/>
      <c r="D21" s="276"/>
      <c r="E21" s="274">
        <f t="shared" si="2"/>
        <v>0</v>
      </c>
      <c r="F21" s="187"/>
      <c r="G21" s="187"/>
      <c r="H21" s="274">
        <f t="shared" si="3"/>
        <v>0</v>
      </c>
      <c r="I21" s="187"/>
      <c r="J21" s="280"/>
      <c r="K21" s="288">
        <f t="shared" si="4"/>
        <v>0</v>
      </c>
      <c r="L21" s="227"/>
      <c r="M21" s="8"/>
      <c r="N21" s="8"/>
    </row>
    <row r="22" spans="1:14" s="228" customFormat="1">
      <c r="A22" s="265" t="s">
        <v>113</v>
      </c>
      <c r="B22" s="266">
        <v>16</v>
      </c>
      <c r="C22" s="296">
        <f t="shared" ref="C22:K22" si="5">SUM(C23:C28)</f>
        <v>0</v>
      </c>
      <c r="D22" s="297">
        <f t="shared" si="5"/>
        <v>0</v>
      </c>
      <c r="E22" s="298">
        <f t="shared" si="5"/>
        <v>0</v>
      </c>
      <c r="F22" s="297">
        <f t="shared" si="5"/>
        <v>0</v>
      </c>
      <c r="G22" s="297">
        <f t="shared" si="5"/>
        <v>0</v>
      </c>
      <c r="H22" s="298">
        <f t="shared" si="5"/>
        <v>0</v>
      </c>
      <c r="I22" s="297">
        <f t="shared" si="5"/>
        <v>0</v>
      </c>
      <c r="J22" s="297">
        <f t="shared" si="5"/>
        <v>0</v>
      </c>
      <c r="K22" s="84">
        <f t="shared" si="5"/>
        <v>0</v>
      </c>
      <c r="L22" s="227"/>
      <c r="M22" s="8"/>
      <c r="N22" s="8"/>
    </row>
    <row r="23" spans="1:14" s="228" customFormat="1">
      <c r="A23" s="233" t="s">
        <v>114</v>
      </c>
      <c r="B23" s="229">
        <v>18</v>
      </c>
      <c r="C23" s="184"/>
      <c r="D23" s="275"/>
      <c r="E23" s="299">
        <f>SUM(C23:D23)</f>
        <v>0</v>
      </c>
      <c r="F23" s="185"/>
      <c r="G23" s="185"/>
      <c r="H23" s="299">
        <f>SUM(F23:G23)</f>
        <v>0</v>
      </c>
      <c r="I23" s="185"/>
      <c r="J23" s="188"/>
      <c r="K23" s="84">
        <f>SUM(I23:J23)</f>
        <v>0</v>
      </c>
      <c r="L23" s="227"/>
      <c r="M23" s="8"/>
      <c r="N23" s="8"/>
    </row>
    <row r="24" spans="1:14" s="228" customFormat="1">
      <c r="A24" s="234" t="s">
        <v>115</v>
      </c>
      <c r="B24" s="229">
        <v>19</v>
      </c>
      <c r="C24" s="184"/>
      <c r="D24" s="275"/>
      <c r="E24" s="299">
        <f t="shared" ref="E24:E28" si="6">SUM(C24:D24)</f>
        <v>0</v>
      </c>
      <c r="F24" s="185"/>
      <c r="G24" s="185"/>
      <c r="H24" s="299">
        <f t="shared" ref="H24:H28" si="7">SUM(F24:G24)</f>
        <v>0</v>
      </c>
      <c r="I24" s="185"/>
      <c r="J24" s="188"/>
      <c r="K24" s="84">
        <f t="shared" ref="K24:K27" si="8">SUM(I24:J24)</f>
        <v>0</v>
      </c>
      <c r="L24" s="227"/>
      <c r="M24" s="8"/>
      <c r="N24" s="8"/>
    </row>
    <row r="25" spans="1:14" s="228" customFormat="1">
      <c r="A25" s="234" t="s">
        <v>116</v>
      </c>
      <c r="B25" s="229">
        <v>20</v>
      </c>
      <c r="C25" s="184"/>
      <c r="D25" s="275"/>
      <c r="E25" s="299">
        <f t="shared" si="6"/>
        <v>0</v>
      </c>
      <c r="F25" s="185"/>
      <c r="G25" s="185"/>
      <c r="H25" s="299">
        <f>SUM(F25:G25)</f>
        <v>0</v>
      </c>
      <c r="I25" s="185"/>
      <c r="J25" s="188"/>
      <c r="K25" s="84">
        <f t="shared" si="8"/>
        <v>0</v>
      </c>
      <c r="L25" s="227"/>
      <c r="M25" s="8"/>
      <c r="N25" s="8"/>
    </row>
    <row r="26" spans="1:14" s="228" customFormat="1">
      <c r="A26" s="234" t="s">
        <v>117</v>
      </c>
      <c r="B26" s="229">
        <v>21</v>
      </c>
      <c r="C26" s="184"/>
      <c r="D26" s="275"/>
      <c r="E26" s="299">
        <f t="shared" si="6"/>
        <v>0</v>
      </c>
      <c r="F26" s="185"/>
      <c r="G26" s="185"/>
      <c r="H26" s="299">
        <f t="shared" si="7"/>
        <v>0</v>
      </c>
      <c r="I26" s="185"/>
      <c r="J26" s="188"/>
      <c r="K26" s="84">
        <f t="shared" si="8"/>
        <v>0</v>
      </c>
      <c r="L26" s="227"/>
      <c r="M26" s="8"/>
      <c r="N26" s="8"/>
    </row>
    <row r="27" spans="1:14" s="228" customFormat="1">
      <c r="A27" s="234" t="s">
        <v>118</v>
      </c>
      <c r="B27" s="229">
        <v>22</v>
      </c>
      <c r="C27" s="184"/>
      <c r="D27" s="275"/>
      <c r="E27" s="299">
        <f t="shared" si="6"/>
        <v>0</v>
      </c>
      <c r="F27" s="185"/>
      <c r="G27" s="185"/>
      <c r="H27" s="299">
        <f t="shared" si="7"/>
        <v>0</v>
      </c>
      <c r="I27" s="185"/>
      <c r="J27" s="188"/>
      <c r="K27" s="84">
        <f t="shared" si="8"/>
        <v>0</v>
      </c>
      <c r="L27" s="227"/>
      <c r="M27" s="8"/>
      <c r="N27" s="8"/>
    </row>
    <row r="28" spans="1:14" s="228" customFormat="1" ht="15.75" thickBot="1">
      <c r="A28" s="235" t="s">
        <v>112</v>
      </c>
      <c r="B28" s="232">
        <v>23</v>
      </c>
      <c r="C28" s="186"/>
      <c r="D28" s="276"/>
      <c r="E28" s="299">
        <f t="shared" si="6"/>
        <v>0</v>
      </c>
      <c r="F28" s="187"/>
      <c r="G28" s="187"/>
      <c r="H28" s="300">
        <f t="shared" si="7"/>
        <v>0</v>
      </c>
      <c r="I28" s="187"/>
      <c r="J28" s="280"/>
      <c r="K28" s="288">
        <f>SUM(I28:J28)</f>
        <v>0</v>
      </c>
      <c r="L28" s="227"/>
      <c r="M28" s="8"/>
      <c r="N28" s="8"/>
    </row>
    <row r="29" spans="1:14" s="228" customFormat="1">
      <c r="A29" s="267" t="s">
        <v>119</v>
      </c>
      <c r="B29" s="266">
        <v>24</v>
      </c>
      <c r="C29" s="296">
        <f t="shared" ref="C29:K29" si="9">SUM(C30:C34)</f>
        <v>0</v>
      </c>
      <c r="D29" s="297">
        <f t="shared" si="9"/>
        <v>0</v>
      </c>
      <c r="E29" s="298">
        <f t="shared" si="9"/>
        <v>0</v>
      </c>
      <c r="F29" s="79">
        <f t="shared" si="9"/>
        <v>0</v>
      </c>
      <c r="G29" s="79">
        <f t="shared" si="9"/>
        <v>0</v>
      </c>
      <c r="H29" s="79">
        <f t="shared" si="9"/>
        <v>0</v>
      </c>
      <c r="I29" s="79">
        <f t="shared" si="9"/>
        <v>0</v>
      </c>
      <c r="J29" s="79">
        <f t="shared" si="9"/>
        <v>0</v>
      </c>
      <c r="K29" s="84">
        <f t="shared" si="9"/>
        <v>0</v>
      </c>
      <c r="L29" s="227"/>
      <c r="M29" s="8"/>
      <c r="N29" s="8"/>
    </row>
    <row r="30" spans="1:14" s="228" customFormat="1">
      <c r="A30" s="236" t="s">
        <v>120</v>
      </c>
      <c r="B30" s="229">
        <v>25</v>
      </c>
      <c r="C30" s="184"/>
      <c r="D30" s="275"/>
      <c r="E30" s="299">
        <f>SUM(C30:D30)</f>
        <v>0</v>
      </c>
      <c r="F30" s="185"/>
      <c r="G30" s="188"/>
      <c r="H30" s="79">
        <f>SUM(F30:G30)</f>
        <v>0</v>
      </c>
      <c r="I30" s="188"/>
      <c r="J30" s="188"/>
      <c r="K30" s="84">
        <f>SUM(I30:J30)</f>
        <v>0</v>
      </c>
      <c r="L30" s="227"/>
      <c r="M30" s="8"/>
      <c r="N30" s="8"/>
    </row>
    <row r="31" spans="1:14" s="228" customFormat="1">
      <c r="A31" s="236" t="s">
        <v>121</v>
      </c>
      <c r="B31" s="229">
        <v>26</v>
      </c>
      <c r="C31" s="184"/>
      <c r="D31" s="275"/>
      <c r="E31" s="299">
        <f t="shared" ref="E31:E33" si="10">SUM(C31:D31)</f>
        <v>0</v>
      </c>
      <c r="F31" s="185"/>
      <c r="G31" s="188"/>
      <c r="H31" s="79">
        <f>SUM(F31:G31)</f>
        <v>0</v>
      </c>
      <c r="I31" s="188"/>
      <c r="J31" s="188"/>
      <c r="K31" s="84">
        <f t="shared" ref="K31:K34" si="11">SUM(I31:J31)</f>
        <v>0</v>
      </c>
      <c r="L31" s="227"/>
      <c r="M31" s="8"/>
      <c r="N31" s="8"/>
    </row>
    <row r="32" spans="1:14" s="228" customFormat="1">
      <c r="A32" s="236" t="s">
        <v>122</v>
      </c>
      <c r="B32" s="229">
        <v>27</v>
      </c>
      <c r="C32" s="184"/>
      <c r="D32" s="275"/>
      <c r="E32" s="299">
        <f t="shared" si="10"/>
        <v>0</v>
      </c>
      <c r="F32" s="185"/>
      <c r="G32" s="188"/>
      <c r="H32" s="79">
        <f t="shared" ref="H32:H34" si="12">SUM(F32:G32)</f>
        <v>0</v>
      </c>
      <c r="I32" s="188"/>
      <c r="J32" s="188"/>
      <c r="K32" s="84">
        <f>SUM(I32:J32)</f>
        <v>0</v>
      </c>
      <c r="L32" s="227"/>
      <c r="M32" s="8"/>
      <c r="N32" s="8"/>
    </row>
    <row r="33" spans="1:14" s="228" customFormat="1">
      <c r="A33" s="237" t="s">
        <v>123</v>
      </c>
      <c r="B33" s="229">
        <v>28</v>
      </c>
      <c r="C33" s="184"/>
      <c r="D33" s="275"/>
      <c r="E33" s="299">
        <f t="shared" si="10"/>
        <v>0</v>
      </c>
      <c r="F33" s="185"/>
      <c r="G33" s="188"/>
      <c r="H33" s="79">
        <f t="shared" si="12"/>
        <v>0</v>
      </c>
      <c r="I33" s="188"/>
      <c r="J33" s="188"/>
      <c r="K33" s="84">
        <f t="shared" si="11"/>
        <v>0</v>
      </c>
      <c r="L33" s="227"/>
      <c r="M33" s="8"/>
      <c r="N33" s="8"/>
    </row>
    <row r="34" spans="1:14" s="228" customFormat="1" ht="15.75" thickBot="1">
      <c r="A34" s="238" t="s">
        <v>112</v>
      </c>
      <c r="B34" s="239">
        <v>29</v>
      </c>
      <c r="C34" s="303"/>
      <c r="D34" s="277"/>
      <c r="E34" s="301">
        <f>SUM(C34:D34)</f>
        <v>0</v>
      </c>
      <c r="F34" s="189"/>
      <c r="G34" s="189"/>
      <c r="H34" s="301">
        <f t="shared" si="12"/>
        <v>0</v>
      </c>
      <c r="I34" s="189"/>
      <c r="J34" s="189"/>
      <c r="K34" s="302">
        <f t="shared" si="11"/>
        <v>0</v>
      </c>
      <c r="L34" s="227"/>
      <c r="M34" s="8"/>
      <c r="N34" s="8"/>
    </row>
    <row r="35" spans="1:14" s="228" customFormat="1" ht="15.75" thickTop="1">
      <c r="A35" s="227"/>
      <c r="B35" s="227"/>
      <c r="C35" s="170"/>
      <c r="D35" s="170"/>
      <c r="E35" s="170"/>
      <c r="F35" s="170"/>
      <c r="G35" s="170"/>
      <c r="H35" s="170"/>
      <c r="I35" s="170"/>
      <c r="J35" s="170"/>
      <c r="K35" s="170"/>
      <c r="L35" s="227"/>
      <c r="M35" s="8"/>
      <c r="N35" s="8"/>
    </row>
    <row r="36" spans="1:14" s="228" customFormat="1" ht="12">
      <c r="A36" s="227"/>
      <c r="B36" s="227"/>
      <c r="C36" s="227"/>
      <c r="D36" s="227"/>
      <c r="E36" s="227"/>
      <c r="F36" s="227"/>
      <c r="G36" s="227"/>
      <c r="H36" s="227"/>
      <c r="I36" s="227"/>
      <c r="J36" s="227"/>
      <c r="K36" s="227"/>
      <c r="L36" s="227"/>
    </row>
    <row r="37" spans="1:14" s="228" customFormat="1" ht="12">
      <c r="A37" s="227"/>
      <c r="B37" s="227"/>
      <c r="C37" s="227"/>
      <c r="D37" s="227"/>
      <c r="E37" s="227"/>
      <c r="F37" s="227"/>
      <c r="G37" s="227"/>
      <c r="H37" s="227"/>
      <c r="I37" s="227"/>
      <c r="J37" s="227"/>
      <c r="K37" s="227"/>
      <c r="L37" s="227"/>
    </row>
    <row r="38" spans="1:14" s="228" customFormat="1" ht="12"/>
    <row r="39" spans="1:14" s="228" customFormat="1" ht="12"/>
    <row r="40" spans="1:14" s="228" customFormat="1" ht="12"/>
    <row r="41" spans="1:14" s="228" customFormat="1" ht="12"/>
    <row r="42" spans="1:14" s="228" customFormat="1" ht="12"/>
    <row r="43" spans="1:14" s="228" customFormat="1" ht="12"/>
    <row r="44" spans="1:14" s="228" customFormat="1" ht="12"/>
    <row r="45" spans="1:14" s="228" customFormat="1" ht="12"/>
    <row r="46" spans="1:14" s="228" customFormat="1" ht="12"/>
    <row r="47" spans="1:14" s="228" customFormat="1" ht="12"/>
    <row r="48" spans="1:14" s="228" customFormat="1" ht="12"/>
    <row r="49" s="228" customFormat="1" ht="12"/>
    <row r="50" s="228" customFormat="1" ht="12"/>
    <row r="51" s="228" customFormat="1" ht="12"/>
    <row r="52" s="228" customFormat="1" ht="12"/>
    <row r="53" s="228" customFormat="1" ht="12"/>
    <row r="54" s="228" customFormat="1" ht="12"/>
    <row r="55" s="228" customFormat="1" ht="12"/>
    <row r="56" s="228" customFormat="1" ht="12"/>
    <row r="57" s="228" customFormat="1" ht="12"/>
    <row r="58" s="228" customFormat="1" ht="12"/>
    <row r="59" s="228" customFormat="1" ht="12"/>
    <row r="60" s="228" customFormat="1" ht="12"/>
    <row r="61" s="228" customFormat="1" ht="12"/>
    <row r="62" s="228" customFormat="1" ht="12"/>
    <row r="63" s="228" customFormat="1" ht="12"/>
    <row r="64" s="228" customFormat="1" ht="12"/>
    <row r="65" s="228" customFormat="1" ht="12"/>
    <row r="66" s="228" customFormat="1" ht="12"/>
    <row r="67" s="228" customFormat="1" ht="12"/>
    <row r="68" s="228" customFormat="1" ht="12"/>
    <row r="69" s="228" customFormat="1" ht="12"/>
    <row r="70" s="228" customFormat="1" ht="12"/>
    <row r="71" s="228" customFormat="1" ht="12"/>
    <row r="72" s="228" customFormat="1" ht="12"/>
    <row r="73" s="228" customFormat="1" ht="12"/>
    <row r="74" s="228" customFormat="1" ht="12"/>
    <row r="75" s="228" customFormat="1" ht="12"/>
    <row r="76" s="228" customFormat="1" ht="12"/>
    <row r="77" s="228" customFormat="1" ht="12"/>
    <row r="78" s="228" customFormat="1" ht="12"/>
    <row r="79" s="228" customFormat="1" ht="12"/>
    <row r="80" s="228" customFormat="1" ht="12"/>
    <row r="81" s="228" customFormat="1" ht="12"/>
    <row r="82" s="228" customFormat="1" ht="12"/>
    <row r="83" s="228" customFormat="1" ht="12"/>
    <row r="84" s="228" customFormat="1" ht="12"/>
    <row r="85" s="228" customFormat="1" ht="12"/>
    <row r="86" s="228" customFormat="1" ht="12"/>
    <row r="87" s="228" customFormat="1" ht="12"/>
    <row r="88" s="228" customFormat="1" ht="12"/>
    <row r="89" s="228" customFormat="1" ht="12"/>
    <row r="90" s="228" customFormat="1" ht="12"/>
    <row r="91" s="228" customFormat="1" ht="12"/>
    <row r="92" s="228" customFormat="1" ht="12"/>
    <row r="93" s="228" customFormat="1" ht="12"/>
    <row r="94" s="228" customFormat="1" ht="12"/>
    <row r="95" s="228" customFormat="1" ht="12"/>
    <row r="96" s="228" customFormat="1" ht="12"/>
    <row r="97" s="228" customFormat="1" ht="12"/>
    <row r="98" s="228" customFormat="1" ht="12"/>
    <row r="99" s="228" customFormat="1" ht="12"/>
    <row r="100" s="228" customFormat="1" ht="12"/>
    <row r="101" s="228" customFormat="1" ht="12"/>
    <row r="102" s="228" customFormat="1" ht="12"/>
    <row r="103" s="228" customFormat="1" ht="12"/>
    <row r="104" s="228" customFormat="1" ht="12"/>
    <row r="105" s="228" customFormat="1" ht="12"/>
    <row r="106" s="228" customFormat="1" ht="12"/>
    <row r="107" s="228" customFormat="1" ht="12"/>
    <row r="108" s="228" customFormat="1" ht="12"/>
    <row r="109" s="228" customFormat="1" ht="12"/>
    <row r="110" s="228" customFormat="1" ht="12"/>
    <row r="111" s="228" customFormat="1" ht="12"/>
    <row r="112" s="228" customFormat="1" ht="12"/>
    <row r="113" s="228" customFormat="1" ht="12"/>
    <row r="114" s="228" customFormat="1" ht="12"/>
    <row r="115" s="228" customFormat="1" ht="12"/>
    <row r="116" s="228" customFormat="1" ht="12"/>
    <row r="117" s="228" customFormat="1" ht="12"/>
    <row r="118" s="228" customFormat="1" ht="12"/>
    <row r="119" s="228" customFormat="1" ht="12"/>
    <row r="120" s="228" customFormat="1" ht="12"/>
    <row r="121" s="228" customFormat="1" ht="12"/>
    <row r="122" s="228" customFormat="1" ht="12"/>
    <row r="123" s="228" customFormat="1" ht="12"/>
    <row r="124" s="228" customFormat="1" ht="12"/>
    <row r="125" s="228" customFormat="1" ht="12"/>
    <row r="126" s="228" customFormat="1" ht="12"/>
    <row r="127" s="228" customFormat="1" ht="12"/>
    <row r="128" s="228" customFormat="1" ht="12"/>
    <row r="129" s="228" customFormat="1" ht="12"/>
    <row r="130" s="228" customFormat="1" ht="12"/>
    <row r="131" s="228" customFormat="1" ht="12"/>
    <row r="132" s="228" customFormat="1" ht="12"/>
    <row r="133" s="228" customFormat="1" ht="12"/>
    <row r="134" s="228" customFormat="1" ht="12"/>
    <row r="135" s="228" customFormat="1" ht="12"/>
    <row r="136" s="228" customFormat="1" ht="12"/>
    <row r="137" s="228" customFormat="1" ht="12"/>
    <row r="138" s="228" customFormat="1" ht="12"/>
    <row r="139" s="228" customFormat="1" ht="12"/>
    <row r="140" s="228" customFormat="1" ht="12"/>
    <row r="141" s="228" customFormat="1" ht="12"/>
    <row r="142" s="228" customFormat="1" ht="12"/>
    <row r="143" s="228" customFormat="1" ht="12"/>
    <row r="144" s="228" customFormat="1" ht="12"/>
    <row r="145" s="228" customFormat="1" ht="12"/>
    <row r="146" s="228" customFormat="1" ht="12"/>
    <row r="147" s="228" customFormat="1" ht="12"/>
    <row r="148" s="228" customFormat="1" ht="12"/>
    <row r="149" s="228" customFormat="1" ht="12"/>
    <row r="150" s="228" customFormat="1" ht="12"/>
    <row r="151" s="228" customFormat="1" ht="12"/>
    <row r="152" s="228" customFormat="1" ht="12"/>
    <row r="153" s="228" customFormat="1" ht="12"/>
    <row r="154" s="228" customFormat="1" ht="12"/>
    <row r="155" s="228" customFormat="1" ht="12"/>
    <row r="156" s="228" customFormat="1" ht="12"/>
    <row r="157" s="228" customFormat="1" ht="12"/>
    <row r="158" s="228" customFormat="1" ht="12"/>
    <row r="159" s="228" customFormat="1" ht="12"/>
    <row r="160" s="228" customFormat="1" ht="12"/>
    <row r="161" s="228" customFormat="1" ht="12"/>
    <row r="162" s="228" customFormat="1" ht="12"/>
    <row r="163" s="228" customFormat="1" ht="12"/>
    <row r="164" s="228" customFormat="1" ht="12"/>
    <row r="165" s="228" customFormat="1" ht="12"/>
    <row r="166" s="228" customFormat="1" ht="12"/>
    <row r="167" s="228" customFormat="1" ht="12"/>
    <row r="168" s="228" customFormat="1" ht="12"/>
    <row r="169" s="228" customFormat="1" ht="12"/>
    <row r="170" s="228" customFormat="1" ht="12"/>
    <row r="171" s="228" customFormat="1" ht="12"/>
    <row r="172" s="228" customFormat="1" ht="12"/>
    <row r="173" s="228" customFormat="1" ht="12"/>
    <row r="174" s="228" customFormat="1" ht="12"/>
    <row r="175" s="228" customFormat="1" ht="12"/>
    <row r="176" s="228" customFormat="1" ht="12"/>
    <row r="177" s="228" customFormat="1" ht="12"/>
    <row r="178" s="228" customFormat="1" ht="12"/>
    <row r="179" s="228" customFormat="1" ht="12"/>
    <row r="180" s="228" customFormat="1" ht="12"/>
    <row r="181" s="228" customFormat="1" ht="12"/>
    <row r="182" s="228" customFormat="1" ht="12"/>
    <row r="183" s="228" customFormat="1" ht="12"/>
    <row r="184" s="228" customFormat="1" ht="12"/>
    <row r="185" s="228" customFormat="1" ht="12"/>
    <row r="186" s="228" customFormat="1" ht="12"/>
    <row r="187" s="228" customFormat="1" ht="12"/>
    <row r="188" s="228" customFormat="1" ht="12"/>
    <row r="189" s="228" customFormat="1" ht="12"/>
    <row r="190" s="228" customFormat="1" ht="12"/>
    <row r="191" s="228" customFormat="1" ht="12"/>
    <row r="192" s="228" customFormat="1" ht="12"/>
    <row r="193" s="228" customFormat="1" ht="12"/>
    <row r="194" s="228" customFormat="1" ht="12"/>
    <row r="195" s="228" customFormat="1" ht="12"/>
    <row r="196" s="228" customFormat="1" ht="12"/>
    <row r="197" s="228" customFormat="1" ht="12"/>
    <row r="198" s="228" customFormat="1" ht="12"/>
    <row r="199" s="228" customFormat="1" ht="12"/>
    <row r="200" s="228" customFormat="1" ht="12"/>
    <row r="201" s="228" customFormat="1" ht="12"/>
    <row r="202" s="228" customFormat="1" ht="12"/>
    <row r="203" s="228" customFormat="1" ht="12"/>
    <row r="204" s="228" customFormat="1" ht="12"/>
    <row r="205" s="228" customFormat="1" ht="12"/>
    <row r="206" s="228" customFormat="1" ht="12"/>
    <row r="207" s="228" customFormat="1" ht="12"/>
    <row r="208" s="228" customFormat="1" ht="12"/>
    <row r="209" s="228" customFormat="1" ht="12"/>
    <row r="210" s="228" customFormat="1" ht="12"/>
    <row r="211" s="228" customFormat="1" ht="12"/>
    <row r="212" s="228" customFormat="1" ht="12"/>
    <row r="213" s="228" customFormat="1" ht="12"/>
    <row r="214" s="228" customFormat="1" ht="12"/>
    <row r="215" s="228" customFormat="1" ht="12"/>
    <row r="216" s="228" customFormat="1" ht="12"/>
    <row r="217" s="228" customFormat="1" ht="12"/>
    <row r="218" s="228" customFormat="1" ht="12"/>
    <row r="219" s="228" customFormat="1" ht="12"/>
    <row r="220" s="228" customFormat="1" ht="12"/>
    <row r="221" s="228" customFormat="1" ht="12"/>
    <row r="222" s="228" customFormat="1" ht="12"/>
    <row r="223" s="228" customFormat="1" ht="12"/>
    <row r="224" s="228" customFormat="1" ht="12"/>
    <row r="225" s="228" customFormat="1" ht="12"/>
    <row r="226" s="228" customFormat="1" ht="12"/>
    <row r="227" s="228" customFormat="1" ht="12"/>
    <row r="228" s="228" customFormat="1" ht="12"/>
    <row r="229" s="228" customFormat="1" ht="12"/>
    <row r="230" s="228" customFormat="1" ht="12"/>
    <row r="231" s="228" customFormat="1" ht="12"/>
    <row r="232" s="228" customFormat="1" ht="12"/>
    <row r="233" s="228" customFormat="1" ht="12"/>
    <row r="234" s="228" customFormat="1" ht="12"/>
    <row r="235" s="228" customFormat="1" ht="12"/>
    <row r="236" s="228" customFormat="1" ht="12"/>
    <row r="237" s="228" customFormat="1" ht="12"/>
    <row r="238" s="228" customFormat="1" ht="12"/>
    <row r="239" s="228" customFormat="1" ht="12"/>
    <row r="240" s="228" customFormat="1" ht="12"/>
    <row r="241" s="228" customFormat="1" ht="12"/>
    <row r="242" s="228" customFormat="1" ht="12"/>
    <row r="243" s="228" customFormat="1" ht="12"/>
    <row r="244" s="228" customFormat="1" ht="12"/>
    <row r="245" s="228" customFormat="1" ht="12"/>
    <row r="246" s="228" customFormat="1" ht="12"/>
    <row r="247" s="228" customFormat="1" ht="12"/>
    <row r="248" s="228" customFormat="1" ht="12"/>
    <row r="249" s="228" customFormat="1" ht="12"/>
    <row r="250" s="228" customFormat="1" ht="12"/>
    <row r="251" s="228" customFormat="1" ht="12"/>
    <row r="252" s="228" customFormat="1" ht="12"/>
    <row r="253" s="228" customFormat="1" ht="12"/>
    <row r="254" s="228" customFormat="1" ht="12"/>
    <row r="255" s="228" customFormat="1" ht="12"/>
    <row r="256" s="228" customFormat="1" ht="12"/>
    <row r="257" s="228" customFormat="1" ht="12"/>
    <row r="258" s="228" customFormat="1" ht="12"/>
    <row r="259" s="228" customFormat="1" ht="12"/>
    <row r="260" s="228" customFormat="1" ht="12"/>
    <row r="261" s="228" customFormat="1" ht="12"/>
    <row r="262" s="228" customFormat="1" ht="12"/>
    <row r="263" s="228" customFormat="1" ht="12"/>
    <row r="264" s="228" customFormat="1" ht="12"/>
    <row r="265" s="228" customFormat="1" ht="12"/>
    <row r="266" s="228" customFormat="1" ht="12"/>
    <row r="267" s="228" customFormat="1" ht="12"/>
    <row r="268" s="228" customFormat="1" ht="12"/>
    <row r="269" s="228" customFormat="1" ht="12"/>
    <row r="270" s="228" customFormat="1" ht="12"/>
    <row r="271" s="228" customFormat="1" ht="12"/>
    <row r="272" s="228" customFormat="1" ht="12"/>
    <row r="273" s="228" customFormat="1" ht="12"/>
    <row r="274" s="228" customFormat="1" ht="12"/>
    <row r="275" s="228" customFormat="1" ht="12"/>
    <row r="276" s="228" customFormat="1" ht="12"/>
    <row r="277" s="228" customFormat="1" ht="12"/>
    <row r="278" s="228" customFormat="1" ht="12"/>
    <row r="279" s="228" customFormat="1" ht="12"/>
    <row r="280" s="228" customFormat="1" ht="12"/>
    <row r="281" s="228" customFormat="1" ht="12"/>
    <row r="282" s="228" customFormat="1" ht="12"/>
    <row r="283" s="228" customFormat="1" ht="12"/>
    <row r="284" s="228" customFormat="1" ht="12"/>
    <row r="285" s="228" customFormat="1" ht="12"/>
    <row r="286" s="228" customFormat="1" ht="12"/>
    <row r="287" s="228" customFormat="1" ht="12"/>
    <row r="288" s="228" customFormat="1" ht="12"/>
    <row r="289" s="228" customFormat="1" ht="12"/>
    <row r="290" s="228" customFormat="1" ht="12"/>
    <row r="291" s="228" customFormat="1" ht="12"/>
    <row r="292" s="228" customFormat="1" ht="12"/>
    <row r="293" s="228" customFormat="1" ht="12"/>
    <row r="294" s="228" customFormat="1" ht="12"/>
    <row r="295" s="228" customFormat="1" ht="12"/>
    <row r="296" s="228" customFormat="1" ht="12"/>
    <row r="297" s="228" customFormat="1" ht="12"/>
    <row r="298" s="228" customFormat="1" ht="12"/>
    <row r="299" s="228" customFormat="1" ht="12"/>
    <row r="300" s="228" customFormat="1" ht="12"/>
    <row r="301" s="228" customFormat="1" ht="12"/>
    <row r="302" s="228" customFormat="1" ht="12"/>
    <row r="303" s="228" customFormat="1" ht="12"/>
    <row r="304" s="228" customFormat="1" ht="12"/>
    <row r="305" s="228" customFormat="1" ht="12"/>
    <row r="306" s="228" customFormat="1" ht="12"/>
    <row r="307" s="228" customFormat="1" ht="12"/>
    <row r="308" s="228" customFormat="1" ht="12"/>
    <row r="309" s="228" customFormat="1" ht="12"/>
    <row r="310" s="228" customFormat="1" ht="12"/>
    <row r="311" s="228" customFormat="1" ht="12"/>
    <row r="312" s="228" customFormat="1" ht="12"/>
    <row r="313" s="228" customFormat="1" ht="12"/>
    <row r="314" s="228" customFormat="1" ht="12"/>
    <row r="315" s="228" customFormat="1" ht="12"/>
    <row r="316" s="228" customFormat="1" ht="12"/>
    <row r="317" s="228" customFormat="1" ht="12"/>
    <row r="318" s="228" customFormat="1" ht="12"/>
    <row r="319" s="228" customFormat="1" ht="12"/>
    <row r="320" s="228" customFormat="1" ht="12"/>
    <row r="321" s="228" customFormat="1" ht="12"/>
    <row r="322" s="228" customFormat="1" ht="12"/>
    <row r="323" s="228" customFormat="1" ht="12"/>
    <row r="324" s="228" customFormat="1" ht="12"/>
    <row r="325" s="228" customFormat="1" ht="12"/>
    <row r="326" s="228" customFormat="1" ht="12"/>
    <row r="327" s="228" customFormat="1" ht="12"/>
    <row r="328" s="228" customFormat="1" ht="12"/>
    <row r="329" s="228" customFormat="1" ht="12"/>
    <row r="330" s="228" customFormat="1" ht="12"/>
    <row r="331" s="228" customFormat="1" ht="12"/>
    <row r="332" s="228" customFormat="1" ht="12"/>
    <row r="333" s="228" customFormat="1" ht="12"/>
    <row r="334" s="228" customFormat="1" ht="12"/>
    <row r="335" s="228" customFormat="1" ht="12"/>
    <row r="336" s="228" customFormat="1" ht="12"/>
    <row r="337" s="228" customFormat="1" ht="12"/>
    <row r="338" s="228" customFormat="1" ht="12"/>
    <row r="339" s="228" customFormat="1" ht="12"/>
    <row r="340" s="228" customFormat="1" ht="12"/>
    <row r="341" s="228" customFormat="1" ht="12"/>
    <row r="342" s="228" customFormat="1" ht="12"/>
    <row r="343" s="228" customFormat="1" ht="12"/>
    <row r="344" s="228" customFormat="1" ht="12"/>
    <row r="345" s="228" customFormat="1" ht="12"/>
    <row r="346" s="228" customFormat="1" ht="12"/>
    <row r="347" s="228" customFormat="1" ht="12"/>
    <row r="348" s="228" customFormat="1" ht="12"/>
    <row r="349" s="228" customFormat="1" ht="12"/>
    <row r="350" s="228" customFormat="1" ht="12"/>
    <row r="351" s="228" customFormat="1" ht="12"/>
  </sheetData>
  <mergeCells count="3">
    <mergeCell ref="C4:E4"/>
    <mergeCell ref="F4:H4"/>
    <mergeCell ref="I4:K4"/>
  </mergeCells>
  <phoneticPr fontId="2"/>
  <pageMargins left="0.75" right="0.75" top="1.19" bottom="1" header="0.51200000000000001" footer="0.51200000000000001"/>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173"/>
  <sheetViews>
    <sheetView zoomScale="80" zoomScaleNormal="80" zoomScaleSheetLayoutView="100" workbookViewId="0">
      <selection activeCell="L44" sqref="L44"/>
    </sheetView>
  </sheetViews>
  <sheetFormatPr defaultColWidth="9" defaultRowHeight="15"/>
  <cols>
    <col min="1" max="1" width="41.125" style="8" customWidth="1"/>
    <col min="2" max="2" width="4.625" style="8" customWidth="1"/>
    <col min="3" max="8" width="12.625" style="8" customWidth="1"/>
    <col min="9" max="16382" width="9" style="8"/>
    <col min="16383" max="16383" width="9" style="8" bestFit="1"/>
    <col min="16384" max="16384" width="9" style="8"/>
  </cols>
  <sheetData>
    <row r="1" spans="1:9" ht="25.5">
      <c r="A1" s="135" t="s">
        <v>0</v>
      </c>
      <c r="B1" s="63"/>
      <c r="C1" s="63"/>
      <c r="D1" s="63"/>
      <c r="E1" s="63"/>
      <c r="F1" s="63"/>
      <c r="G1" s="63"/>
      <c r="H1" s="63"/>
      <c r="I1" s="63"/>
    </row>
    <row r="2" spans="1:9" ht="20.100000000000001" customHeight="1">
      <c r="A2" s="136" t="s">
        <v>512</v>
      </c>
      <c r="B2" s="63"/>
      <c r="C2" s="63"/>
      <c r="D2" s="63"/>
      <c r="E2" s="63"/>
      <c r="F2" s="63"/>
      <c r="G2" s="63"/>
      <c r="H2" s="63"/>
      <c r="I2" s="63"/>
    </row>
    <row r="3" spans="1:9" ht="20.100000000000001" customHeight="1" thickBot="1">
      <c r="A3" s="136" t="s">
        <v>124</v>
      </c>
      <c r="B3" s="63"/>
      <c r="C3" s="111"/>
      <c r="D3" s="111"/>
      <c r="E3" s="111"/>
      <c r="F3" s="111"/>
      <c r="G3" s="63"/>
      <c r="H3" s="63"/>
      <c r="I3" s="63"/>
    </row>
    <row r="4" spans="1:9" s="39" customFormat="1" ht="57.75" thickTop="1">
      <c r="A4" s="61"/>
      <c r="B4" s="62"/>
      <c r="C4" s="85" t="s">
        <v>16</v>
      </c>
      <c r="D4" s="86" t="s">
        <v>17</v>
      </c>
      <c r="E4" s="114" t="s">
        <v>18</v>
      </c>
      <c r="F4" s="114" t="s">
        <v>19</v>
      </c>
      <c r="G4" s="119" t="s">
        <v>125</v>
      </c>
      <c r="H4" s="127" t="s">
        <v>126</v>
      </c>
      <c r="I4" s="61"/>
    </row>
    <row r="5" spans="1:9" ht="15.75" thickBot="1">
      <c r="A5" s="63"/>
      <c r="B5" s="64"/>
      <c r="C5" s="67" t="s">
        <v>20</v>
      </c>
      <c r="D5" s="68" t="s">
        <v>21</v>
      </c>
      <c r="E5" s="115" t="s">
        <v>22</v>
      </c>
      <c r="F5" s="115" t="s">
        <v>23</v>
      </c>
      <c r="G5" s="67" t="s">
        <v>127</v>
      </c>
      <c r="H5" s="128" t="s">
        <v>127</v>
      </c>
      <c r="I5" s="63"/>
    </row>
    <row r="6" spans="1:9" ht="15.75" thickTop="1">
      <c r="A6" s="171" t="s">
        <v>25</v>
      </c>
      <c r="B6" s="172">
        <v>1</v>
      </c>
      <c r="C6" s="108">
        <f>C7+C23+C35+C39+C40</f>
        <v>0</v>
      </c>
      <c r="D6" s="109">
        <f t="shared" ref="D6:H6" si="0">D7+D23+D35+D39+D40</f>
        <v>0</v>
      </c>
      <c r="E6" s="110">
        <f t="shared" si="0"/>
        <v>0</v>
      </c>
      <c r="F6" s="126">
        <f t="shared" si="0"/>
        <v>0</v>
      </c>
      <c r="G6" s="132">
        <f t="shared" si="0"/>
        <v>0</v>
      </c>
      <c r="H6" s="129">
        <f t="shared" si="0"/>
        <v>0</v>
      </c>
      <c r="I6" s="63"/>
    </row>
    <row r="7" spans="1:9">
      <c r="A7" s="173" t="s">
        <v>26</v>
      </c>
      <c r="B7" s="174">
        <v>2</v>
      </c>
      <c r="C7" s="108">
        <f>SUM(C8,C11,C14,C17,C20)</f>
        <v>0</v>
      </c>
      <c r="D7" s="109">
        <f t="shared" ref="D7:F7" si="1">SUM(D8,D11,D14,D17,D20)</f>
        <v>0</v>
      </c>
      <c r="E7" s="110">
        <f t="shared" si="1"/>
        <v>0</v>
      </c>
      <c r="F7" s="126">
        <f t="shared" si="1"/>
        <v>0</v>
      </c>
      <c r="G7" s="133"/>
      <c r="H7" s="130"/>
      <c r="I7" s="63"/>
    </row>
    <row r="8" spans="1:9">
      <c r="A8" s="143" t="s">
        <v>27</v>
      </c>
      <c r="B8" s="142">
        <v>3</v>
      </c>
      <c r="C8" s="138"/>
      <c r="D8" s="139"/>
      <c r="E8" s="144"/>
      <c r="F8" s="126">
        <f>SUM(C8:E8)</f>
        <v>0</v>
      </c>
      <c r="G8" s="133"/>
      <c r="H8" s="130"/>
      <c r="I8" s="63"/>
    </row>
    <row r="9" spans="1:9">
      <c r="A9" s="143" t="s">
        <v>496</v>
      </c>
      <c r="B9" s="142">
        <f>B8+1</f>
        <v>4</v>
      </c>
      <c r="C9" s="138"/>
      <c r="D9" s="139"/>
      <c r="E9" s="144"/>
      <c r="F9" s="126">
        <f>SUM(C9:E9)</f>
        <v>0</v>
      </c>
      <c r="G9" s="133"/>
      <c r="H9" s="130"/>
      <c r="I9" s="63"/>
    </row>
    <row r="10" spans="1:9">
      <c r="A10" s="143" t="s">
        <v>498</v>
      </c>
      <c r="B10" s="142">
        <f t="shared" ref="B10:B43" si="2">B9+1</f>
        <v>5</v>
      </c>
      <c r="C10" s="138"/>
      <c r="D10" s="139"/>
      <c r="E10" s="144"/>
      <c r="F10" s="126">
        <f t="shared" ref="F10:F43" si="3">SUM(C10:E10)</f>
        <v>0</v>
      </c>
      <c r="G10" s="133"/>
      <c r="H10" s="130"/>
      <c r="I10" s="63"/>
    </row>
    <row r="11" spans="1:9">
      <c r="A11" s="143" t="s">
        <v>29</v>
      </c>
      <c r="B11" s="142">
        <f t="shared" si="2"/>
        <v>6</v>
      </c>
      <c r="C11" s="138"/>
      <c r="D11" s="139"/>
      <c r="E11" s="144"/>
      <c r="F11" s="126">
        <f t="shared" si="3"/>
        <v>0</v>
      </c>
      <c r="G11" s="133"/>
      <c r="H11" s="130"/>
      <c r="I11" s="63"/>
    </row>
    <row r="12" spans="1:9">
      <c r="A12" s="143" t="s">
        <v>496</v>
      </c>
      <c r="B12" s="142">
        <f t="shared" si="2"/>
        <v>7</v>
      </c>
      <c r="C12" s="138"/>
      <c r="D12" s="139"/>
      <c r="E12" s="144"/>
      <c r="F12" s="126">
        <f t="shared" si="3"/>
        <v>0</v>
      </c>
      <c r="G12" s="133"/>
      <c r="H12" s="130"/>
      <c r="I12" s="63"/>
    </row>
    <row r="13" spans="1:9">
      <c r="A13" s="143" t="s">
        <v>497</v>
      </c>
      <c r="B13" s="142">
        <f t="shared" si="2"/>
        <v>8</v>
      </c>
      <c r="C13" s="138"/>
      <c r="D13" s="139"/>
      <c r="E13" s="144"/>
      <c r="F13" s="126">
        <f t="shared" si="3"/>
        <v>0</v>
      </c>
      <c r="G13" s="133"/>
      <c r="H13" s="130"/>
      <c r="I13" s="63"/>
    </row>
    <row r="14" spans="1:9">
      <c r="A14" s="143" t="s">
        <v>31</v>
      </c>
      <c r="B14" s="142">
        <f t="shared" si="2"/>
        <v>9</v>
      </c>
      <c r="C14" s="138"/>
      <c r="D14" s="139"/>
      <c r="E14" s="144"/>
      <c r="F14" s="126">
        <f t="shared" si="3"/>
        <v>0</v>
      </c>
      <c r="G14" s="133"/>
      <c r="H14" s="130"/>
      <c r="I14" s="63"/>
    </row>
    <row r="15" spans="1:9">
      <c r="A15" s="143" t="s">
        <v>495</v>
      </c>
      <c r="B15" s="142">
        <f t="shared" si="2"/>
        <v>10</v>
      </c>
      <c r="C15" s="138"/>
      <c r="D15" s="139"/>
      <c r="E15" s="144"/>
      <c r="F15" s="126">
        <f t="shared" si="3"/>
        <v>0</v>
      </c>
      <c r="G15" s="133"/>
      <c r="H15" s="130"/>
      <c r="I15" s="63"/>
    </row>
    <row r="16" spans="1:9">
      <c r="A16" s="143" t="s">
        <v>497</v>
      </c>
      <c r="B16" s="142">
        <f t="shared" si="2"/>
        <v>11</v>
      </c>
      <c r="C16" s="138"/>
      <c r="D16" s="139"/>
      <c r="E16" s="144"/>
      <c r="F16" s="126">
        <f t="shared" si="3"/>
        <v>0</v>
      </c>
      <c r="G16" s="133"/>
      <c r="H16" s="130"/>
      <c r="I16" s="63"/>
    </row>
    <row r="17" spans="1:9">
      <c r="A17" s="143" t="s">
        <v>516</v>
      </c>
      <c r="B17" s="142">
        <f t="shared" si="2"/>
        <v>12</v>
      </c>
      <c r="C17" s="138"/>
      <c r="D17" s="139"/>
      <c r="E17" s="144"/>
      <c r="F17" s="126">
        <f t="shared" si="3"/>
        <v>0</v>
      </c>
      <c r="G17" s="133"/>
      <c r="H17" s="130"/>
      <c r="I17" s="63"/>
    </row>
    <row r="18" spans="1:9">
      <c r="A18" s="143" t="s">
        <v>495</v>
      </c>
      <c r="B18" s="142">
        <f t="shared" si="2"/>
        <v>13</v>
      </c>
      <c r="C18" s="138"/>
      <c r="D18" s="139"/>
      <c r="E18" s="144"/>
      <c r="F18" s="126">
        <f t="shared" si="3"/>
        <v>0</v>
      </c>
      <c r="G18" s="133"/>
      <c r="H18" s="130"/>
      <c r="I18" s="63"/>
    </row>
    <row r="19" spans="1:9">
      <c r="A19" s="143" t="s">
        <v>497</v>
      </c>
      <c r="B19" s="142">
        <f t="shared" si="2"/>
        <v>14</v>
      </c>
      <c r="C19" s="138"/>
      <c r="D19" s="139"/>
      <c r="E19" s="144"/>
      <c r="F19" s="126">
        <f t="shared" si="3"/>
        <v>0</v>
      </c>
      <c r="G19" s="133"/>
      <c r="H19" s="130"/>
      <c r="I19" s="63"/>
    </row>
    <row r="20" spans="1:9">
      <c r="A20" s="143" t="s">
        <v>527</v>
      </c>
      <c r="B20" s="142">
        <f t="shared" si="2"/>
        <v>15</v>
      </c>
      <c r="C20" s="138"/>
      <c r="D20" s="139"/>
      <c r="E20" s="144"/>
      <c r="F20" s="126">
        <f t="shared" si="3"/>
        <v>0</v>
      </c>
      <c r="G20" s="133"/>
      <c r="H20" s="130"/>
      <c r="I20" s="63"/>
    </row>
    <row r="21" spans="1:9">
      <c r="A21" s="143" t="s">
        <v>495</v>
      </c>
      <c r="B21" s="142">
        <f t="shared" si="2"/>
        <v>16</v>
      </c>
      <c r="C21" s="138"/>
      <c r="D21" s="139"/>
      <c r="E21" s="144"/>
      <c r="F21" s="126">
        <f t="shared" si="3"/>
        <v>0</v>
      </c>
      <c r="G21" s="133"/>
      <c r="H21" s="130"/>
      <c r="I21" s="63"/>
    </row>
    <row r="22" spans="1:9">
      <c r="A22" s="143" t="s">
        <v>497</v>
      </c>
      <c r="B22" s="142">
        <f t="shared" si="2"/>
        <v>17</v>
      </c>
      <c r="C22" s="138"/>
      <c r="D22" s="139"/>
      <c r="E22" s="144"/>
      <c r="F22" s="126">
        <f t="shared" si="3"/>
        <v>0</v>
      </c>
      <c r="G22" s="133"/>
      <c r="H22" s="130"/>
      <c r="I22" s="63"/>
    </row>
    <row r="23" spans="1:9">
      <c r="A23" s="173" t="s">
        <v>34</v>
      </c>
      <c r="B23" s="174">
        <f t="shared" si="2"/>
        <v>18</v>
      </c>
      <c r="C23" s="108">
        <f>SUM(C24,C32:C34)</f>
        <v>0</v>
      </c>
      <c r="D23" s="109">
        <f t="shared" ref="D23:H23" si="4">SUM(D24,D32:D34)</f>
        <v>0</v>
      </c>
      <c r="E23" s="110">
        <f t="shared" si="4"/>
        <v>0</v>
      </c>
      <c r="F23" s="70">
        <f t="shared" si="3"/>
        <v>0</v>
      </c>
      <c r="G23" s="132">
        <f t="shared" si="4"/>
        <v>0</v>
      </c>
      <c r="H23" s="129">
        <f t="shared" si="4"/>
        <v>0</v>
      </c>
      <c r="I23" s="63"/>
    </row>
    <row r="24" spans="1:9">
      <c r="A24" s="143" t="s">
        <v>35</v>
      </c>
      <c r="B24" s="142">
        <f t="shared" si="2"/>
        <v>19</v>
      </c>
      <c r="C24" s="138"/>
      <c r="D24" s="139"/>
      <c r="E24" s="140"/>
      <c r="F24" s="70">
        <f t="shared" si="3"/>
        <v>0</v>
      </c>
      <c r="G24" s="207"/>
      <c r="H24" s="208"/>
      <c r="I24" s="63"/>
    </row>
    <row r="25" spans="1:9">
      <c r="A25" s="254" t="s">
        <v>487</v>
      </c>
      <c r="B25" s="142">
        <f t="shared" si="2"/>
        <v>20</v>
      </c>
      <c r="C25" s="138"/>
      <c r="D25" s="139"/>
      <c r="E25" s="140"/>
      <c r="F25" s="70">
        <f t="shared" si="3"/>
        <v>0</v>
      </c>
      <c r="G25" s="207"/>
      <c r="H25" s="208"/>
      <c r="I25" s="63"/>
    </row>
    <row r="26" spans="1:9">
      <c r="A26" s="254" t="s">
        <v>484</v>
      </c>
      <c r="B26" s="142">
        <f t="shared" si="2"/>
        <v>21</v>
      </c>
      <c r="C26" s="138"/>
      <c r="D26" s="139"/>
      <c r="E26" s="140"/>
      <c r="F26" s="70">
        <f t="shared" si="3"/>
        <v>0</v>
      </c>
      <c r="G26" s="207"/>
      <c r="H26" s="208"/>
      <c r="I26" s="63"/>
    </row>
    <row r="27" spans="1:9">
      <c r="A27" s="254" t="s">
        <v>485</v>
      </c>
      <c r="B27" s="142">
        <f t="shared" si="2"/>
        <v>22</v>
      </c>
      <c r="C27" s="138"/>
      <c r="D27" s="139"/>
      <c r="E27" s="140"/>
      <c r="F27" s="70">
        <f t="shared" si="3"/>
        <v>0</v>
      </c>
      <c r="G27" s="207"/>
      <c r="H27" s="208"/>
      <c r="I27" s="63"/>
    </row>
    <row r="28" spans="1:9">
      <c r="A28" s="254" t="s">
        <v>483</v>
      </c>
      <c r="B28" s="142">
        <f t="shared" si="2"/>
        <v>23</v>
      </c>
      <c r="C28" s="138"/>
      <c r="D28" s="139"/>
      <c r="E28" s="140"/>
      <c r="F28" s="70">
        <f t="shared" si="3"/>
        <v>0</v>
      </c>
      <c r="G28" s="207"/>
      <c r="H28" s="208"/>
      <c r="I28" s="63"/>
    </row>
    <row r="29" spans="1:9">
      <c r="A29" s="254" t="s">
        <v>486</v>
      </c>
      <c r="B29" s="142">
        <f t="shared" si="2"/>
        <v>24</v>
      </c>
      <c r="C29" s="138"/>
      <c r="D29" s="139"/>
      <c r="E29" s="140"/>
      <c r="F29" s="70">
        <f t="shared" si="3"/>
        <v>0</v>
      </c>
      <c r="G29" s="207"/>
      <c r="H29" s="208"/>
      <c r="I29" s="63"/>
    </row>
    <row r="30" spans="1:9">
      <c r="A30" s="254" t="s">
        <v>33</v>
      </c>
      <c r="B30" s="142">
        <f t="shared" si="2"/>
        <v>25</v>
      </c>
      <c r="C30" s="138"/>
      <c r="D30" s="139"/>
      <c r="E30" s="140"/>
      <c r="F30" s="70">
        <f t="shared" si="3"/>
        <v>0</v>
      </c>
      <c r="G30" s="207"/>
      <c r="H30" s="208"/>
      <c r="I30" s="63"/>
    </row>
    <row r="31" spans="1:9">
      <c r="A31" s="254" t="s">
        <v>482</v>
      </c>
      <c r="B31" s="142">
        <f t="shared" si="2"/>
        <v>26</v>
      </c>
      <c r="C31" s="138"/>
      <c r="D31" s="139"/>
      <c r="E31" s="140"/>
      <c r="F31" s="70">
        <f t="shared" si="3"/>
        <v>0</v>
      </c>
      <c r="G31" s="207"/>
      <c r="H31" s="208"/>
      <c r="I31" s="63"/>
    </row>
    <row r="32" spans="1:9">
      <c r="A32" s="143" t="s">
        <v>37</v>
      </c>
      <c r="B32" s="142">
        <f t="shared" si="2"/>
        <v>27</v>
      </c>
      <c r="C32" s="138"/>
      <c r="D32" s="139"/>
      <c r="E32" s="140"/>
      <c r="F32" s="70">
        <f t="shared" si="3"/>
        <v>0</v>
      </c>
      <c r="G32" s="207"/>
      <c r="H32" s="208"/>
      <c r="I32" s="63"/>
    </row>
    <row r="33" spans="1:10">
      <c r="A33" s="143" t="s">
        <v>38</v>
      </c>
      <c r="B33" s="142">
        <f t="shared" si="2"/>
        <v>28</v>
      </c>
      <c r="C33" s="138"/>
      <c r="D33" s="139"/>
      <c r="E33" s="140"/>
      <c r="F33" s="70">
        <f t="shared" si="3"/>
        <v>0</v>
      </c>
      <c r="G33" s="207"/>
      <c r="H33" s="208"/>
      <c r="I33" s="63"/>
    </row>
    <row r="34" spans="1:10">
      <c r="A34" s="143" t="s">
        <v>39</v>
      </c>
      <c r="B34" s="142">
        <f t="shared" si="2"/>
        <v>29</v>
      </c>
      <c r="C34" s="138"/>
      <c r="D34" s="139"/>
      <c r="E34" s="140"/>
      <c r="F34" s="70">
        <f t="shared" si="3"/>
        <v>0</v>
      </c>
      <c r="G34" s="133"/>
      <c r="H34" s="130"/>
      <c r="I34" s="63"/>
    </row>
    <row r="35" spans="1:10">
      <c r="A35" s="173" t="s">
        <v>40</v>
      </c>
      <c r="B35" s="174">
        <f t="shared" si="2"/>
        <v>30</v>
      </c>
      <c r="C35" s="108">
        <f>SUM(C36:C37)</f>
        <v>0</v>
      </c>
      <c r="D35" s="109">
        <f t="shared" ref="D35:E35" si="5">SUM(D36:D37)</f>
        <v>0</v>
      </c>
      <c r="E35" s="110">
        <f t="shared" si="5"/>
        <v>0</v>
      </c>
      <c r="F35" s="70">
        <f t="shared" si="3"/>
        <v>0</v>
      </c>
      <c r="G35" s="133"/>
      <c r="H35" s="130"/>
      <c r="I35" s="63"/>
    </row>
    <row r="36" spans="1:10">
      <c r="A36" s="143" t="s">
        <v>500</v>
      </c>
      <c r="B36" s="142">
        <f t="shared" si="2"/>
        <v>31</v>
      </c>
      <c r="C36" s="138"/>
      <c r="D36" s="139"/>
      <c r="E36" s="140"/>
      <c r="F36" s="70">
        <f t="shared" si="3"/>
        <v>0</v>
      </c>
      <c r="G36" s="133"/>
      <c r="H36" s="130"/>
      <c r="I36" s="63"/>
    </row>
    <row r="37" spans="1:10">
      <c r="A37" s="250" t="s">
        <v>499</v>
      </c>
      <c r="B37" s="142">
        <f t="shared" si="2"/>
        <v>32</v>
      </c>
      <c r="C37" s="155"/>
      <c r="D37" s="253"/>
      <c r="E37" s="156"/>
      <c r="F37" s="295">
        <f t="shared" si="3"/>
        <v>0</v>
      </c>
      <c r="G37" s="259"/>
      <c r="H37" s="260"/>
      <c r="I37" s="63"/>
    </row>
    <row r="38" spans="1:10" s="11" customFormat="1" ht="15.75" thickBot="1">
      <c r="A38" s="244" t="s">
        <v>482</v>
      </c>
      <c r="B38" s="245">
        <f t="shared" si="2"/>
        <v>33</v>
      </c>
      <c r="C38" s="247"/>
      <c r="D38" s="248"/>
      <c r="E38" s="249"/>
      <c r="F38" s="343">
        <f t="shared" si="3"/>
        <v>0</v>
      </c>
      <c r="G38" s="134"/>
      <c r="H38" s="131"/>
      <c r="I38" s="158"/>
    </row>
    <row r="39" spans="1:10" s="11" customFormat="1" ht="15.75" thickBot="1">
      <c r="A39" s="173" t="s">
        <v>526</v>
      </c>
      <c r="B39" s="174">
        <f t="shared" si="2"/>
        <v>34</v>
      </c>
      <c r="C39" s="126"/>
      <c r="D39" s="126"/>
      <c r="E39" s="310"/>
      <c r="F39" s="294">
        <f t="shared" si="3"/>
        <v>0</v>
      </c>
      <c r="G39" s="311"/>
      <c r="H39" s="312"/>
      <c r="I39" s="158"/>
    </row>
    <row r="40" spans="1:10">
      <c r="A40" s="173" t="s">
        <v>525</v>
      </c>
      <c r="B40" s="174">
        <f t="shared" si="2"/>
        <v>35</v>
      </c>
      <c r="C40" s="126">
        <f>SUM(C41:C43)</f>
        <v>0</v>
      </c>
      <c r="D40" s="126">
        <f>SUM(D41:D43)</f>
        <v>0</v>
      </c>
      <c r="E40" s="110">
        <f>SUM(E41:E43)</f>
        <v>0</v>
      </c>
      <c r="F40" s="294">
        <f t="shared" si="3"/>
        <v>0</v>
      </c>
      <c r="G40" s="311"/>
      <c r="H40" s="312"/>
      <c r="I40" s="211"/>
      <c r="J40" s="63"/>
    </row>
    <row r="41" spans="1:10">
      <c r="A41" s="192" t="s">
        <v>509</v>
      </c>
      <c r="B41" s="291">
        <f t="shared" si="2"/>
        <v>36</v>
      </c>
      <c r="C41" s="317"/>
      <c r="D41" s="304"/>
      <c r="E41" s="304"/>
      <c r="F41" s="338">
        <f t="shared" si="3"/>
        <v>0</v>
      </c>
      <c r="G41" s="313"/>
      <c r="H41" s="314"/>
      <c r="I41" s="211"/>
      <c r="J41" s="63"/>
    </row>
    <row r="42" spans="1:10">
      <c r="A42" s="289" t="s">
        <v>510</v>
      </c>
      <c r="B42" s="291">
        <f t="shared" si="2"/>
        <v>37</v>
      </c>
      <c r="C42" s="240"/>
      <c r="D42" s="318"/>
      <c r="E42" s="253"/>
      <c r="F42" s="338">
        <f t="shared" si="3"/>
        <v>0</v>
      </c>
      <c r="G42" s="313"/>
      <c r="H42" s="314"/>
      <c r="I42" s="211"/>
      <c r="J42" s="63"/>
    </row>
    <row r="43" spans="1:10" ht="15.75" thickBot="1">
      <c r="A43" s="290" t="s">
        <v>511</v>
      </c>
      <c r="B43" s="292">
        <f t="shared" si="2"/>
        <v>38</v>
      </c>
      <c r="C43" s="246"/>
      <c r="D43" s="305"/>
      <c r="E43" s="319"/>
      <c r="F43" s="350">
        <f t="shared" si="3"/>
        <v>0</v>
      </c>
      <c r="G43" s="315"/>
      <c r="H43" s="316"/>
      <c r="I43" s="211"/>
      <c r="J43" s="63"/>
    </row>
    <row r="44" spans="1:10" s="11" customFormat="1" ht="12">
      <c r="A44" s="158"/>
      <c r="B44" s="158"/>
      <c r="C44" s="158"/>
      <c r="D44" s="158"/>
      <c r="E44" s="158"/>
      <c r="F44" s="158"/>
      <c r="G44" s="158"/>
      <c r="H44" s="158"/>
      <c r="I44" s="158"/>
    </row>
    <row r="45" spans="1:10" s="11" customFormat="1" ht="12">
      <c r="A45" s="158"/>
      <c r="B45" s="158"/>
      <c r="C45" s="158"/>
      <c r="D45" s="158"/>
      <c r="E45" s="158"/>
      <c r="F45" s="158"/>
      <c r="G45" s="158"/>
      <c r="H45" s="158"/>
    </row>
    <row r="46" spans="1:10" s="11" customFormat="1" ht="12">
      <c r="G46" s="158"/>
      <c r="H46" s="158"/>
    </row>
    <row r="47" spans="1:10" s="11" customFormat="1" ht="12"/>
    <row r="48" spans="1:10" s="11" customFormat="1" ht="12"/>
    <row r="49" s="11" customFormat="1" ht="12"/>
    <row r="50" s="11" customFormat="1" ht="12"/>
    <row r="51" s="11" customFormat="1" ht="12"/>
    <row r="52" s="11" customFormat="1" ht="12"/>
    <row r="53" s="11" customFormat="1" ht="12"/>
    <row r="54" s="11" customFormat="1" ht="12"/>
    <row r="55" s="11" customFormat="1" ht="12"/>
    <row r="56" s="11" customFormat="1" ht="12"/>
    <row r="57" s="11" customFormat="1" ht="12"/>
    <row r="58" s="11" customFormat="1" ht="12"/>
    <row r="59" s="11" customFormat="1" ht="12"/>
    <row r="60" s="11" customFormat="1" ht="12"/>
    <row r="61" s="11" customFormat="1" ht="12"/>
    <row r="62" s="11" customFormat="1" ht="12"/>
    <row r="63" s="11" customFormat="1" ht="12"/>
    <row r="64" s="11" customFormat="1" ht="12"/>
    <row r="65" s="11" customFormat="1" ht="12"/>
    <row r="66" s="11" customFormat="1" ht="12"/>
    <row r="67" s="11" customFormat="1" ht="12"/>
    <row r="68" s="11" customFormat="1" ht="12"/>
    <row r="69" s="11" customFormat="1" ht="12"/>
    <row r="70" s="11" customFormat="1" ht="12"/>
    <row r="71" s="11" customFormat="1" ht="12"/>
    <row r="72" s="11" customFormat="1" ht="12"/>
    <row r="73" s="11" customFormat="1" ht="12"/>
    <row r="74" s="11" customFormat="1" ht="12"/>
    <row r="75" s="11" customFormat="1" ht="12"/>
    <row r="76" s="11" customFormat="1" ht="12"/>
    <row r="77" s="11" customFormat="1" ht="12"/>
    <row r="78" s="11" customFormat="1" ht="12"/>
    <row r="79" s="11" customFormat="1" ht="12"/>
    <row r="80" s="11" customFormat="1" ht="12"/>
    <row r="81" s="11" customFormat="1" ht="12"/>
    <row r="82" s="11" customFormat="1" ht="12"/>
    <row r="83" s="11" customFormat="1" ht="12"/>
    <row r="84" s="11" customFormat="1" ht="12"/>
    <row r="85" s="11" customFormat="1" ht="12"/>
    <row r="86" s="11" customFormat="1" ht="12"/>
    <row r="87" s="11" customFormat="1" ht="12"/>
    <row r="88" s="11" customFormat="1" ht="12"/>
    <row r="89" s="11" customFormat="1" ht="12"/>
    <row r="90" s="11" customFormat="1" ht="12"/>
    <row r="91" s="11" customFormat="1" ht="12"/>
    <row r="92" s="11" customFormat="1" ht="12"/>
    <row r="93" s="11" customFormat="1" ht="12"/>
    <row r="94" s="11" customFormat="1" ht="12"/>
    <row r="95" s="11" customFormat="1" ht="12"/>
    <row r="96" s="11" customFormat="1" ht="12"/>
    <row r="97" s="11" customFormat="1" ht="12"/>
    <row r="98" s="11" customFormat="1" ht="12"/>
    <row r="99" s="11" customFormat="1" ht="12"/>
    <row r="100" s="11" customFormat="1" ht="12"/>
    <row r="101" s="11" customFormat="1" ht="12"/>
    <row r="102" s="11" customFormat="1" ht="12"/>
    <row r="103" s="11" customFormat="1" ht="12"/>
    <row r="104" s="11" customFormat="1" ht="12"/>
    <row r="105" s="11" customFormat="1" ht="12"/>
    <row r="106" s="11" customFormat="1" ht="12"/>
    <row r="107" s="11" customFormat="1" ht="12"/>
    <row r="108" s="11" customFormat="1" ht="12"/>
    <row r="109" s="11" customFormat="1" ht="12"/>
    <row r="110" s="11" customFormat="1" ht="12"/>
    <row r="111" s="11" customFormat="1" ht="12"/>
    <row r="112" s="11" customFormat="1" ht="12"/>
    <row r="113" s="11" customFormat="1" ht="12"/>
    <row r="114" s="11" customFormat="1" ht="12"/>
    <row r="115" s="11" customFormat="1" ht="12"/>
    <row r="116" s="11" customFormat="1" ht="12"/>
    <row r="117" s="11" customFormat="1" ht="12"/>
    <row r="118" s="11" customFormat="1" ht="12"/>
    <row r="119" s="11" customFormat="1" ht="12"/>
    <row r="120" s="11" customFormat="1" ht="12"/>
    <row r="121" s="11" customFormat="1" ht="12"/>
    <row r="122" s="11" customFormat="1" ht="12"/>
    <row r="123" s="11" customFormat="1" ht="12"/>
    <row r="124" s="11" customFormat="1" ht="12"/>
    <row r="125" s="11" customFormat="1" ht="12"/>
    <row r="126" s="11" customFormat="1" ht="12"/>
    <row r="127" s="11" customFormat="1" ht="12"/>
    <row r="128" s="11" customFormat="1" ht="12"/>
    <row r="129" s="11" customFormat="1" ht="12"/>
    <row r="130" s="11" customFormat="1" ht="12"/>
    <row r="131" s="11" customFormat="1" ht="12"/>
    <row r="132" s="11" customFormat="1" ht="12"/>
    <row r="133" s="11" customFormat="1" ht="12"/>
    <row r="134" s="11" customFormat="1" ht="12"/>
    <row r="135" s="11" customFormat="1" ht="12"/>
    <row r="136" s="11" customFormat="1" ht="12"/>
    <row r="137" s="11" customFormat="1" ht="12"/>
    <row r="138" s="11" customFormat="1" ht="12"/>
    <row r="139" s="11" customFormat="1" ht="12"/>
    <row r="140" s="11" customFormat="1" ht="12"/>
    <row r="141" s="11" customFormat="1" ht="12"/>
    <row r="142" s="11" customFormat="1" ht="12"/>
    <row r="143" s="11" customFormat="1" ht="12"/>
    <row r="144" s="11" customFormat="1" ht="12"/>
    <row r="145" s="11" customFormat="1" ht="12"/>
    <row r="146" s="11" customFormat="1" ht="12"/>
    <row r="147" s="11" customFormat="1" ht="12"/>
    <row r="148" s="11" customFormat="1" ht="12"/>
    <row r="149" s="11" customFormat="1" ht="12"/>
    <row r="150" s="11" customFormat="1" ht="12"/>
    <row r="151" s="11" customFormat="1" ht="12"/>
    <row r="152" s="11" customFormat="1" ht="12"/>
    <row r="153" s="11" customFormat="1" ht="12"/>
    <row r="154" s="11" customFormat="1" ht="12"/>
    <row r="155" s="11" customFormat="1" ht="12"/>
    <row r="156" s="11" customFormat="1" ht="12"/>
    <row r="157" s="11" customFormat="1" ht="12"/>
    <row r="158" s="11" customFormat="1" ht="12"/>
    <row r="159" s="11" customFormat="1" ht="12"/>
    <row r="160" s="11" customFormat="1" ht="12"/>
    <row r="161" spans="7:8" s="11" customFormat="1" ht="12"/>
    <row r="162" spans="7:8" s="11" customFormat="1" ht="12"/>
    <row r="163" spans="7:8" s="11" customFormat="1" ht="12"/>
    <row r="164" spans="7:8" s="11" customFormat="1" ht="12"/>
    <row r="165" spans="7:8" s="11" customFormat="1" ht="12"/>
    <row r="166" spans="7:8" s="11" customFormat="1" ht="12"/>
    <row r="167" spans="7:8" s="11" customFormat="1" ht="12"/>
    <row r="168" spans="7:8" s="11" customFormat="1" ht="12"/>
    <row r="169" spans="7:8" s="11" customFormat="1" ht="12"/>
    <row r="170" spans="7:8" s="11" customFormat="1" ht="12"/>
    <row r="171" spans="7:8" s="11" customFormat="1" ht="12"/>
    <row r="172" spans="7:8" s="11" customFormat="1" ht="12"/>
    <row r="173" spans="7:8">
      <c r="G173" s="11"/>
      <c r="H173" s="11"/>
    </row>
  </sheetData>
  <phoneticPr fontId="2"/>
  <pageMargins left="0.75" right="0.75" top="1.19" bottom="1" header="0.51200000000000001" footer="0.51200000000000001"/>
  <pageSetup paperSize="9" orientation="portrait" r:id="rId1"/>
  <headerFooter alignWithMargins="0"/>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89"/>
  <sheetViews>
    <sheetView topLeftCell="A20" workbookViewId="0">
      <selection activeCell="B41" sqref="B41:K46"/>
    </sheetView>
  </sheetViews>
  <sheetFormatPr defaultColWidth="8.75" defaultRowHeight="15"/>
  <cols>
    <col min="1" max="1" width="8.75" style="124"/>
    <col min="2" max="16384" width="8.75" style="66"/>
  </cols>
  <sheetData>
    <row r="1" spans="1:11" ht="18.75">
      <c r="A1" s="122" t="s">
        <v>382</v>
      </c>
    </row>
    <row r="2" spans="1:11" ht="18.75">
      <c r="A2" s="123" t="s">
        <v>383</v>
      </c>
    </row>
    <row r="3" spans="1:11">
      <c r="B3" s="362" t="s">
        <v>384</v>
      </c>
      <c r="C3" s="362"/>
      <c r="D3" s="362"/>
      <c r="E3" s="362"/>
      <c r="F3" s="362"/>
      <c r="G3" s="362"/>
      <c r="H3" s="362"/>
      <c r="I3" s="362"/>
      <c r="J3" s="362"/>
      <c r="K3" s="362"/>
    </row>
    <row r="4" spans="1:11">
      <c r="B4" s="362"/>
      <c r="C4" s="362"/>
      <c r="D4" s="362"/>
      <c r="E4" s="362"/>
      <c r="F4" s="362"/>
      <c r="G4" s="362"/>
      <c r="H4" s="362"/>
      <c r="I4" s="362"/>
      <c r="J4" s="362"/>
      <c r="K4" s="362"/>
    </row>
    <row r="5" spans="1:11">
      <c r="B5" s="362"/>
      <c r="C5" s="362"/>
      <c r="D5" s="362"/>
      <c r="E5" s="362"/>
      <c r="F5" s="362"/>
      <c r="G5" s="362"/>
      <c r="H5" s="362"/>
      <c r="I5" s="362"/>
      <c r="J5" s="362"/>
      <c r="K5" s="362"/>
    </row>
    <row r="6" spans="1:11" ht="18.75">
      <c r="A6" s="123" t="s">
        <v>385</v>
      </c>
      <c r="B6" s="113"/>
      <c r="C6" s="113"/>
      <c r="D6" s="113"/>
      <c r="E6" s="113"/>
      <c r="F6" s="113"/>
      <c r="G6" s="113"/>
      <c r="H6" s="113"/>
      <c r="I6" s="113"/>
      <c r="J6" s="113"/>
      <c r="K6" s="113"/>
    </row>
    <row r="7" spans="1:11" ht="14.45" customHeight="1">
      <c r="B7" s="362" t="s">
        <v>386</v>
      </c>
      <c r="C7" s="362"/>
      <c r="D7" s="362"/>
      <c r="E7" s="362"/>
      <c r="F7" s="362"/>
      <c r="G7" s="362"/>
      <c r="H7" s="362"/>
      <c r="I7" s="362"/>
      <c r="J7" s="362"/>
      <c r="K7" s="362"/>
    </row>
    <row r="8" spans="1:11">
      <c r="B8" s="362"/>
      <c r="C8" s="362"/>
      <c r="D8" s="362"/>
      <c r="E8" s="362"/>
      <c r="F8" s="362"/>
      <c r="G8" s="362"/>
      <c r="H8" s="362"/>
      <c r="I8" s="362"/>
      <c r="J8" s="362"/>
      <c r="K8" s="362"/>
    </row>
    <row r="9" spans="1:11">
      <c r="B9" s="362"/>
      <c r="C9" s="362"/>
      <c r="D9" s="362"/>
      <c r="E9" s="362"/>
      <c r="F9" s="362"/>
      <c r="G9" s="362"/>
      <c r="H9" s="362"/>
      <c r="I9" s="362"/>
      <c r="J9" s="362"/>
      <c r="K9" s="362"/>
    </row>
    <row r="10" spans="1:11">
      <c r="B10" s="362"/>
      <c r="C10" s="362"/>
      <c r="D10" s="362"/>
      <c r="E10" s="362"/>
      <c r="F10" s="362"/>
      <c r="G10" s="362"/>
      <c r="H10" s="362"/>
      <c r="I10" s="362"/>
      <c r="J10" s="362"/>
      <c r="K10" s="362"/>
    </row>
    <row r="11" spans="1:11" ht="15.75">
      <c r="A11" s="123" t="s">
        <v>387</v>
      </c>
      <c r="B11" s="113"/>
      <c r="C11" s="113"/>
      <c r="D11" s="113"/>
      <c r="E11" s="113"/>
      <c r="F11" s="113"/>
      <c r="G11" s="113"/>
      <c r="H11" s="113"/>
      <c r="I11" s="113"/>
      <c r="J11" s="113"/>
      <c r="K11" s="113"/>
    </row>
    <row r="12" spans="1:11" ht="14.45" customHeight="1">
      <c r="B12" s="362" t="s">
        <v>388</v>
      </c>
      <c r="C12" s="362"/>
      <c r="D12" s="362"/>
      <c r="E12" s="362"/>
      <c r="F12" s="362"/>
      <c r="G12" s="362"/>
      <c r="H12" s="362"/>
      <c r="I12" s="362"/>
      <c r="J12" s="362"/>
      <c r="K12" s="362"/>
    </row>
    <row r="13" spans="1:11">
      <c r="B13" s="362"/>
      <c r="C13" s="362"/>
      <c r="D13" s="362"/>
      <c r="E13" s="362"/>
      <c r="F13" s="362"/>
      <c r="G13" s="362"/>
      <c r="H13" s="362"/>
      <c r="I13" s="362"/>
      <c r="J13" s="362"/>
      <c r="K13" s="362"/>
    </row>
    <row r="14" spans="1:11">
      <c r="B14" s="362"/>
      <c r="C14" s="362"/>
      <c r="D14" s="362"/>
      <c r="E14" s="362"/>
      <c r="F14" s="362"/>
      <c r="G14" s="362"/>
      <c r="H14" s="362"/>
      <c r="I14" s="362"/>
      <c r="J14" s="362"/>
      <c r="K14" s="362"/>
    </row>
    <row r="15" spans="1:11">
      <c r="B15" s="362"/>
      <c r="C15" s="362"/>
      <c r="D15" s="362"/>
      <c r="E15" s="362"/>
      <c r="F15" s="362"/>
      <c r="G15" s="362"/>
      <c r="H15" s="362"/>
      <c r="I15" s="362"/>
      <c r="J15" s="362"/>
      <c r="K15" s="362"/>
    </row>
    <row r="16" spans="1:11">
      <c r="B16" s="113"/>
      <c r="C16" s="113"/>
      <c r="D16" s="113"/>
      <c r="E16" s="113"/>
      <c r="F16" s="113"/>
      <c r="G16" s="113"/>
      <c r="H16" s="113"/>
      <c r="I16" s="113"/>
      <c r="J16" s="113"/>
      <c r="K16" s="113"/>
    </row>
    <row r="17" spans="1:11" ht="18.75">
      <c r="A17" s="122" t="s">
        <v>389</v>
      </c>
    </row>
    <row r="18" spans="1:11" ht="15.75">
      <c r="A18" s="123" t="s">
        <v>390</v>
      </c>
    </row>
    <row r="19" spans="1:11" ht="59.1" customHeight="1">
      <c r="A19" s="125"/>
      <c r="B19" s="362" t="s">
        <v>391</v>
      </c>
      <c r="C19" s="362"/>
      <c r="D19" s="362"/>
      <c r="E19" s="362"/>
      <c r="F19" s="362"/>
      <c r="G19" s="362"/>
      <c r="H19" s="362"/>
      <c r="I19" s="362"/>
      <c r="J19" s="362"/>
      <c r="K19" s="362"/>
    </row>
    <row r="20" spans="1:11">
      <c r="A20" s="125"/>
      <c r="B20" s="362"/>
      <c r="C20" s="362"/>
      <c r="D20" s="362"/>
      <c r="E20" s="362"/>
      <c r="F20" s="362"/>
      <c r="G20" s="362"/>
      <c r="H20" s="362"/>
      <c r="I20" s="362"/>
      <c r="J20" s="362"/>
      <c r="K20" s="362"/>
    </row>
    <row r="21" spans="1:11">
      <c r="A21" s="125"/>
      <c r="B21" s="362"/>
      <c r="C21" s="362"/>
      <c r="D21" s="362"/>
      <c r="E21" s="362"/>
      <c r="F21" s="362"/>
      <c r="G21" s="362"/>
      <c r="H21" s="362"/>
      <c r="I21" s="362"/>
      <c r="J21" s="362"/>
      <c r="K21" s="362"/>
    </row>
    <row r="22" spans="1:11">
      <c r="A22" s="125"/>
      <c r="B22" s="362"/>
      <c r="C22" s="362"/>
      <c r="D22" s="362"/>
      <c r="E22" s="362"/>
      <c r="F22" s="362"/>
      <c r="G22" s="362"/>
      <c r="H22" s="362"/>
      <c r="I22" s="362"/>
      <c r="J22" s="362"/>
      <c r="K22" s="362"/>
    </row>
    <row r="23" spans="1:11">
      <c r="A23" s="125"/>
      <c r="B23" s="362"/>
      <c r="C23" s="362"/>
      <c r="D23" s="362"/>
      <c r="E23" s="362"/>
      <c r="F23" s="362"/>
      <c r="G23" s="362"/>
      <c r="H23" s="362"/>
      <c r="I23" s="362"/>
      <c r="J23" s="362"/>
      <c r="K23" s="362"/>
    </row>
    <row r="24" spans="1:11">
      <c r="A24" s="125"/>
      <c r="B24" s="362"/>
      <c r="C24" s="362"/>
      <c r="D24" s="362"/>
      <c r="E24" s="362"/>
      <c r="F24" s="362"/>
      <c r="G24" s="362"/>
      <c r="H24" s="362"/>
      <c r="I24" s="362"/>
      <c r="J24" s="362"/>
      <c r="K24" s="362"/>
    </row>
    <row r="25" spans="1:11">
      <c r="A25" s="125"/>
      <c r="B25" s="362"/>
      <c r="C25" s="362"/>
      <c r="D25" s="362"/>
      <c r="E25" s="362"/>
      <c r="F25" s="362"/>
      <c r="G25" s="362"/>
      <c r="H25" s="362"/>
      <c r="I25" s="362"/>
      <c r="J25" s="362"/>
      <c r="K25" s="362"/>
    </row>
    <row r="26" spans="1:11">
      <c r="A26" s="125"/>
      <c r="B26" s="362"/>
      <c r="C26" s="362"/>
      <c r="D26" s="362"/>
      <c r="E26" s="362"/>
      <c r="F26" s="362"/>
      <c r="G26" s="362"/>
      <c r="H26" s="362"/>
      <c r="I26" s="362"/>
      <c r="J26" s="362"/>
      <c r="K26" s="362"/>
    </row>
    <row r="27" spans="1:11" ht="15.75">
      <c r="A27" s="123" t="s">
        <v>392</v>
      </c>
    </row>
    <row r="28" spans="1:11" ht="14.45" customHeight="1">
      <c r="A28" s="125"/>
      <c r="B28" s="362" t="s">
        <v>393</v>
      </c>
      <c r="C28" s="362"/>
      <c r="D28" s="362"/>
      <c r="E28" s="362"/>
      <c r="F28" s="362"/>
      <c r="G28" s="362"/>
      <c r="H28" s="362"/>
      <c r="I28" s="362"/>
      <c r="J28" s="362"/>
      <c r="K28" s="362"/>
    </row>
    <row r="29" spans="1:11">
      <c r="A29" s="125"/>
      <c r="B29" s="362"/>
      <c r="C29" s="362"/>
      <c r="D29" s="362"/>
      <c r="E29" s="362"/>
      <c r="F29" s="362"/>
      <c r="G29" s="362"/>
      <c r="H29" s="362"/>
      <c r="I29" s="362"/>
      <c r="J29" s="362"/>
      <c r="K29" s="362"/>
    </row>
    <row r="30" spans="1:11">
      <c r="A30" s="125"/>
      <c r="B30" s="362"/>
      <c r="C30" s="362"/>
      <c r="D30" s="362"/>
      <c r="E30" s="362"/>
      <c r="F30" s="362"/>
      <c r="G30" s="362"/>
      <c r="H30" s="362"/>
      <c r="I30" s="362"/>
      <c r="J30" s="362"/>
      <c r="K30" s="362"/>
    </row>
    <row r="31" spans="1:11">
      <c r="A31" s="125"/>
      <c r="B31" s="362"/>
      <c r="C31" s="362"/>
      <c r="D31" s="362"/>
      <c r="E31" s="362"/>
      <c r="F31" s="362"/>
      <c r="G31" s="362"/>
      <c r="H31" s="362"/>
      <c r="I31" s="362"/>
      <c r="J31" s="362"/>
      <c r="K31" s="362"/>
    </row>
    <row r="32" spans="1:11">
      <c r="A32" s="125"/>
      <c r="B32" s="362"/>
      <c r="C32" s="362"/>
      <c r="D32" s="362"/>
      <c r="E32" s="362"/>
      <c r="F32" s="362"/>
      <c r="G32" s="362"/>
      <c r="H32" s="362"/>
      <c r="I32" s="362"/>
      <c r="J32" s="362"/>
      <c r="K32" s="362"/>
    </row>
    <row r="33" spans="1:11" ht="15.75">
      <c r="A33" s="123" t="s">
        <v>394</v>
      </c>
    </row>
    <row r="34" spans="1:11">
      <c r="B34" s="362" t="s">
        <v>395</v>
      </c>
      <c r="C34" s="362"/>
      <c r="D34" s="362"/>
      <c r="E34" s="362"/>
      <c r="F34" s="362"/>
      <c r="G34" s="362"/>
      <c r="H34" s="362"/>
      <c r="I34" s="362"/>
      <c r="J34" s="362"/>
      <c r="K34" s="362"/>
    </row>
    <row r="35" spans="1:11">
      <c r="B35" s="362"/>
      <c r="C35" s="362"/>
      <c r="D35" s="362"/>
      <c r="E35" s="362"/>
      <c r="F35" s="362"/>
      <c r="G35" s="362"/>
      <c r="H35" s="362"/>
      <c r="I35" s="362"/>
      <c r="J35" s="362"/>
      <c r="K35" s="362"/>
    </row>
    <row r="36" spans="1:11">
      <c r="B36" s="362"/>
      <c r="C36" s="362"/>
      <c r="D36" s="362"/>
      <c r="E36" s="362"/>
      <c r="F36" s="362"/>
      <c r="G36" s="362"/>
      <c r="H36" s="362"/>
      <c r="I36" s="362"/>
      <c r="J36" s="362"/>
      <c r="K36" s="362"/>
    </row>
    <row r="37" spans="1:11">
      <c r="B37" s="362"/>
      <c r="C37" s="362"/>
      <c r="D37" s="362"/>
      <c r="E37" s="362"/>
      <c r="F37" s="362"/>
      <c r="G37" s="362"/>
      <c r="H37" s="362"/>
      <c r="I37" s="362"/>
      <c r="J37" s="362"/>
      <c r="K37" s="362"/>
    </row>
    <row r="38" spans="1:11">
      <c r="B38" s="362"/>
      <c r="C38" s="362"/>
      <c r="D38" s="362"/>
      <c r="E38" s="362"/>
      <c r="F38" s="362"/>
      <c r="G38" s="362"/>
      <c r="H38" s="362"/>
      <c r="I38" s="362"/>
      <c r="J38" s="362"/>
      <c r="K38" s="362"/>
    </row>
    <row r="39" spans="1:11">
      <c r="B39" s="362"/>
      <c r="C39" s="362"/>
      <c r="D39" s="362"/>
      <c r="E39" s="362"/>
      <c r="F39" s="362"/>
      <c r="G39" s="362"/>
      <c r="H39" s="362"/>
      <c r="I39" s="362"/>
      <c r="J39" s="362"/>
      <c r="K39" s="362"/>
    </row>
    <row r="40" spans="1:11">
      <c r="B40" s="362"/>
      <c r="C40" s="362"/>
      <c r="D40" s="362"/>
      <c r="E40" s="362"/>
      <c r="F40" s="362"/>
      <c r="G40" s="362"/>
      <c r="H40" s="362"/>
      <c r="I40" s="362"/>
      <c r="J40" s="362"/>
      <c r="K40" s="362"/>
    </row>
    <row r="41" spans="1:11" ht="14.45" customHeight="1">
      <c r="B41" s="363" t="s">
        <v>396</v>
      </c>
      <c r="C41" s="363"/>
      <c r="D41" s="363"/>
      <c r="E41" s="363"/>
      <c r="F41" s="363"/>
      <c r="G41" s="363"/>
      <c r="H41" s="363"/>
      <c r="I41" s="363"/>
      <c r="J41" s="363"/>
      <c r="K41" s="363"/>
    </row>
    <row r="42" spans="1:11">
      <c r="B42" s="363"/>
      <c r="C42" s="363"/>
      <c r="D42" s="363"/>
      <c r="E42" s="363"/>
      <c r="F42" s="363"/>
      <c r="G42" s="363"/>
      <c r="H42" s="363"/>
      <c r="I42" s="363"/>
      <c r="J42" s="363"/>
      <c r="K42" s="363"/>
    </row>
    <row r="43" spans="1:11">
      <c r="B43" s="363"/>
      <c r="C43" s="363"/>
      <c r="D43" s="363"/>
      <c r="E43" s="363"/>
      <c r="F43" s="363"/>
      <c r="G43" s="363"/>
      <c r="H43" s="363"/>
      <c r="I43" s="363"/>
      <c r="J43" s="363"/>
      <c r="K43" s="363"/>
    </row>
    <row r="44" spans="1:11">
      <c r="B44" s="363"/>
      <c r="C44" s="363"/>
      <c r="D44" s="363"/>
      <c r="E44" s="363"/>
      <c r="F44" s="363"/>
      <c r="G44" s="363"/>
      <c r="H44" s="363"/>
      <c r="I44" s="363"/>
      <c r="J44" s="363"/>
      <c r="K44" s="363"/>
    </row>
    <row r="45" spans="1:11">
      <c r="B45" s="363"/>
      <c r="C45" s="363"/>
      <c r="D45" s="363"/>
      <c r="E45" s="363"/>
      <c r="F45" s="363"/>
      <c r="G45" s="363"/>
      <c r="H45" s="363"/>
      <c r="I45" s="363"/>
      <c r="J45" s="363"/>
      <c r="K45" s="363"/>
    </row>
    <row r="46" spans="1:11">
      <c r="B46" s="363"/>
      <c r="C46" s="363"/>
      <c r="D46" s="363"/>
      <c r="E46" s="363"/>
      <c r="F46" s="363"/>
      <c r="G46" s="363"/>
      <c r="H46" s="363"/>
      <c r="I46" s="363"/>
      <c r="J46" s="363"/>
      <c r="K46" s="363"/>
    </row>
    <row r="48" spans="1:11">
      <c r="B48" s="255" t="s">
        <v>489</v>
      </c>
    </row>
    <row r="49" spans="1:11">
      <c r="B49" s="364" t="s">
        <v>490</v>
      </c>
      <c r="C49" s="364"/>
      <c r="D49" s="364"/>
      <c r="E49" s="364"/>
      <c r="F49" s="364"/>
      <c r="G49" s="364"/>
      <c r="H49" s="364"/>
      <c r="I49" s="364"/>
      <c r="J49" s="364"/>
      <c r="K49" s="364"/>
    </row>
    <row r="51" spans="1:11">
      <c r="A51" s="125" t="s">
        <v>397</v>
      </c>
      <c r="B51" s="66" t="s">
        <v>398</v>
      </c>
    </row>
    <row r="53" spans="1:11" ht="18.75">
      <c r="A53" s="122" t="s">
        <v>399</v>
      </c>
    </row>
    <row r="54" spans="1:11" ht="15.75">
      <c r="A54" s="123" t="s">
        <v>400</v>
      </c>
    </row>
    <row r="55" spans="1:11" ht="14.45" customHeight="1">
      <c r="A55" s="125"/>
      <c r="B55" s="362" t="s">
        <v>401</v>
      </c>
      <c r="C55" s="362"/>
      <c r="D55" s="362"/>
      <c r="E55" s="362"/>
      <c r="F55" s="362"/>
      <c r="G55" s="362"/>
      <c r="H55" s="362"/>
      <c r="I55" s="362"/>
      <c r="J55" s="362"/>
      <c r="K55" s="362"/>
    </row>
    <row r="56" spans="1:11">
      <c r="B56" s="362"/>
      <c r="C56" s="362"/>
      <c r="D56" s="362"/>
      <c r="E56" s="362"/>
      <c r="F56" s="362"/>
      <c r="G56" s="362"/>
      <c r="H56" s="362"/>
      <c r="I56" s="362"/>
      <c r="J56" s="362"/>
      <c r="K56" s="362"/>
    </row>
    <row r="57" spans="1:11">
      <c r="B57" s="362"/>
      <c r="C57" s="362"/>
      <c r="D57" s="362"/>
      <c r="E57" s="362"/>
      <c r="F57" s="362"/>
      <c r="G57" s="362"/>
      <c r="H57" s="362"/>
      <c r="I57" s="362"/>
      <c r="J57" s="362"/>
      <c r="K57" s="362"/>
    </row>
    <row r="58" spans="1:11">
      <c r="B58" s="362"/>
      <c r="C58" s="362"/>
      <c r="D58" s="362"/>
      <c r="E58" s="362"/>
      <c r="F58" s="362"/>
      <c r="G58" s="362"/>
      <c r="H58" s="362"/>
      <c r="I58" s="362"/>
      <c r="J58" s="362"/>
      <c r="K58" s="362"/>
    </row>
    <row r="59" spans="1:11">
      <c r="B59" s="362"/>
      <c r="C59" s="362"/>
      <c r="D59" s="362"/>
      <c r="E59" s="362"/>
      <c r="F59" s="362"/>
      <c r="G59" s="362"/>
      <c r="H59" s="362"/>
      <c r="I59" s="362"/>
      <c r="J59" s="362"/>
      <c r="K59" s="362"/>
    </row>
    <row r="60" spans="1:11" ht="29.1" customHeight="1">
      <c r="B60" s="362" t="s">
        <v>402</v>
      </c>
      <c r="C60" s="362"/>
      <c r="D60" s="362"/>
      <c r="E60" s="362"/>
      <c r="F60" s="362"/>
      <c r="G60" s="362"/>
      <c r="H60" s="362"/>
      <c r="I60" s="362"/>
      <c r="J60" s="362"/>
      <c r="K60" s="362"/>
    </row>
    <row r="61" spans="1:11" ht="29.1" customHeight="1">
      <c r="B61" s="362" t="s">
        <v>403</v>
      </c>
      <c r="C61" s="362"/>
      <c r="D61" s="362"/>
      <c r="E61" s="362"/>
      <c r="F61" s="362"/>
      <c r="G61" s="362"/>
      <c r="H61" s="362"/>
      <c r="I61" s="362"/>
      <c r="J61" s="362"/>
      <c r="K61" s="362"/>
    </row>
    <row r="62" spans="1:11" ht="14.45" customHeight="1">
      <c r="B62" s="362" t="s">
        <v>404</v>
      </c>
      <c r="C62" s="362"/>
      <c r="D62" s="362"/>
      <c r="E62" s="362"/>
      <c r="F62" s="362"/>
      <c r="G62" s="362"/>
      <c r="H62" s="362"/>
      <c r="I62" s="362"/>
      <c r="J62" s="362"/>
      <c r="K62" s="362"/>
    </row>
    <row r="63" spans="1:11" ht="14.45" customHeight="1">
      <c r="B63" s="113"/>
      <c r="C63" s="113"/>
      <c r="D63" s="113"/>
      <c r="E63" s="113"/>
      <c r="F63" s="113"/>
      <c r="G63" s="113"/>
      <c r="H63" s="113"/>
      <c r="I63" s="113"/>
      <c r="J63" s="113"/>
      <c r="K63" s="113"/>
    </row>
    <row r="64" spans="1:11" ht="15.75">
      <c r="A64" s="123" t="s">
        <v>405</v>
      </c>
    </row>
    <row r="65" spans="1:11" ht="14.45" customHeight="1">
      <c r="A65" s="125"/>
      <c r="B65" s="362" t="s">
        <v>406</v>
      </c>
      <c r="C65" s="362"/>
      <c r="D65" s="362"/>
      <c r="E65" s="362"/>
      <c r="F65" s="362"/>
      <c r="G65" s="362"/>
      <c r="H65" s="362"/>
      <c r="I65" s="362"/>
      <c r="J65" s="362"/>
      <c r="K65" s="362"/>
    </row>
    <row r="66" spans="1:11">
      <c r="B66" s="362"/>
      <c r="C66" s="362"/>
      <c r="D66" s="362"/>
      <c r="E66" s="362"/>
      <c r="F66" s="362"/>
      <c r="G66" s="362"/>
      <c r="H66" s="362"/>
      <c r="I66" s="362"/>
      <c r="J66" s="362"/>
      <c r="K66" s="362"/>
    </row>
    <row r="67" spans="1:11">
      <c r="B67" s="362"/>
      <c r="C67" s="362"/>
      <c r="D67" s="362"/>
      <c r="E67" s="362"/>
      <c r="F67" s="362"/>
      <c r="G67" s="362"/>
      <c r="H67" s="362"/>
      <c r="I67" s="362"/>
      <c r="J67" s="362"/>
      <c r="K67" s="362"/>
    </row>
    <row r="68" spans="1:11">
      <c r="B68" s="362"/>
      <c r="C68" s="362"/>
      <c r="D68" s="362"/>
      <c r="E68" s="362"/>
      <c r="F68" s="362"/>
      <c r="G68" s="362"/>
      <c r="H68" s="362"/>
      <c r="I68" s="362"/>
      <c r="J68" s="362"/>
      <c r="K68" s="362"/>
    </row>
    <row r="69" spans="1:11">
      <c r="B69" s="362"/>
      <c r="C69" s="362"/>
      <c r="D69" s="362"/>
      <c r="E69" s="362"/>
      <c r="F69" s="362"/>
      <c r="G69" s="362"/>
      <c r="H69" s="362"/>
      <c r="I69" s="362"/>
      <c r="J69" s="362"/>
      <c r="K69" s="362"/>
    </row>
    <row r="70" spans="1:11" ht="29.1" customHeight="1">
      <c r="B70" s="362" t="s">
        <v>407</v>
      </c>
      <c r="C70" s="362"/>
      <c r="D70" s="362"/>
      <c r="E70" s="362"/>
      <c r="F70" s="362"/>
      <c r="G70" s="362"/>
      <c r="H70" s="362"/>
      <c r="I70" s="362"/>
      <c r="J70" s="362"/>
      <c r="K70" s="362"/>
    </row>
    <row r="71" spans="1:11">
      <c r="B71" s="362" t="s">
        <v>408</v>
      </c>
      <c r="C71" s="362"/>
      <c r="D71" s="362"/>
      <c r="E71" s="362"/>
      <c r="F71" s="362"/>
      <c r="G71" s="362"/>
      <c r="H71" s="362"/>
      <c r="I71" s="362"/>
      <c r="J71" s="362"/>
      <c r="K71" s="362"/>
    </row>
    <row r="72" spans="1:11" ht="29.1" customHeight="1">
      <c r="B72" s="362" t="s">
        <v>402</v>
      </c>
      <c r="C72" s="362"/>
      <c r="D72" s="362"/>
      <c r="E72" s="362"/>
      <c r="F72" s="362"/>
      <c r="G72" s="362"/>
      <c r="H72" s="362"/>
      <c r="I72" s="362"/>
      <c r="J72" s="362"/>
      <c r="K72" s="362"/>
    </row>
    <row r="73" spans="1:11" ht="29.1" customHeight="1">
      <c r="B73" s="362" t="s">
        <v>403</v>
      </c>
      <c r="C73" s="362"/>
      <c r="D73" s="362"/>
      <c r="E73" s="362"/>
      <c r="F73" s="362"/>
      <c r="G73" s="362"/>
      <c r="H73" s="362"/>
      <c r="I73" s="362"/>
      <c r="J73" s="362"/>
      <c r="K73" s="362"/>
    </row>
    <row r="74" spans="1:11" ht="14.45" customHeight="1">
      <c r="B74" s="362" t="s">
        <v>404</v>
      </c>
      <c r="C74" s="362"/>
      <c r="D74" s="362"/>
      <c r="E74" s="362"/>
      <c r="F74" s="362"/>
      <c r="G74" s="362"/>
      <c r="H74" s="362"/>
      <c r="I74" s="362"/>
      <c r="J74" s="362"/>
      <c r="K74" s="362"/>
    </row>
    <row r="75" spans="1:11" ht="14.45" customHeight="1">
      <c r="B75" s="113"/>
      <c r="C75" s="113"/>
      <c r="D75" s="113"/>
      <c r="E75" s="113"/>
      <c r="F75" s="113"/>
      <c r="G75" s="113"/>
      <c r="H75" s="113"/>
      <c r="I75" s="113"/>
      <c r="J75" s="113"/>
      <c r="K75" s="113"/>
    </row>
    <row r="76" spans="1:11" ht="15.75">
      <c r="A76" s="123" t="s">
        <v>409</v>
      </c>
    </row>
    <row r="77" spans="1:11">
      <c r="B77" s="362" t="s">
        <v>410</v>
      </c>
      <c r="C77" s="362"/>
      <c r="D77" s="362"/>
      <c r="E77" s="362"/>
      <c r="F77" s="362"/>
      <c r="G77" s="362"/>
      <c r="H77" s="362"/>
      <c r="I77" s="362"/>
      <c r="J77" s="362"/>
      <c r="K77" s="362"/>
    </row>
    <row r="78" spans="1:11">
      <c r="B78" s="362"/>
      <c r="C78" s="362"/>
      <c r="D78" s="362"/>
      <c r="E78" s="362"/>
      <c r="F78" s="362"/>
      <c r="G78" s="362"/>
      <c r="H78" s="362"/>
      <c r="I78" s="362"/>
      <c r="J78" s="362"/>
      <c r="K78" s="362"/>
    </row>
    <row r="79" spans="1:11">
      <c r="B79" s="362"/>
      <c r="C79" s="362"/>
      <c r="D79" s="362"/>
      <c r="E79" s="362"/>
      <c r="F79" s="362"/>
      <c r="G79" s="362"/>
      <c r="H79" s="362"/>
      <c r="I79" s="362"/>
      <c r="J79" s="362"/>
      <c r="K79" s="362"/>
    </row>
    <row r="80" spans="1:11" ht="15.75">
      <c r="A80" s="123" t="s">
        <v>411</v>
      </c>
    </row>
    <row r="81" spans="2:11" ht="14.45" customHeight="1">
      <c r="B81" s="362" t="s">
        <v>412</v>
      </c>
      <c r="C81" s="362"/>
      <c r="D81" s="362"/>
      <c r="E81" s="362"/>
      <c r="F81" s="362"/>
      <c r="G81" s="362"/>
      <c r="H81" s="362"/>
      <c r="I81" s="362"/>
      <c r="J81" s="362"/>
      <c r="K81" s="362"/>
    </row>
    <row r="82" spans="2:11">
      <c r="B82" s="362"/>
      <c r="C82" s="362"/>
      <c r="D82" s="362"/>
      <c r="E82" s="362"/>
      <c r="F82" s="362"/>
      <c r="G82" s="362"/>
      <c r="H82" s="362"/>
      <c r="I82" s="362"/>
      <c r="J82" s="362"/>
      <c r="K82" s="362"/>
    </row>
    <row r="83" spans="2:11">
      <c r="B83" s="362"/>
      <c r="C83" s="362"/>
      <c r="D83" s="362"/>
      <c r="E83" s="362"/>
      <c r="F83" s="362"/>
      <c r="G83" s="362"/>
      <c r="H83" s="362"/>
      <c r="I83" s="362"/>
      <c r="J83" s="362"/>
      <c r="K83" s="362"/>
    </row>
    <row r="84" spans="2:11">
      <c r="B84" s="362"/>
      <c r="C84" s="362"/>
      <c r="D84" s="362"/>
      <c r="E84" s="362"/>
      <c r="F84" s="362"/>
      <c r="G84" s="362"/>
      <c r="H84" s="362"/>
      <c r="I84" s="362"/>
      <c r="J84" s="362"/>
      <c r="K84" s="362"/>
    </row>
    <row r="85" spans="2:11">
      <c r="B85" s="362"/>
      <c r="C85" s="362"/>
      <c r="D85" s="362"/>
      <c r="E85" s="362"/>
      <c r="F85" s="362"/>
      <c r="G85" s="362"/>
      <c r="H85" s="362"/>
      <c r="I85" s="362"/>
      <c r="J85" s="362"/>
      <c r="K85" s="362"/>
    </row>
    <row r="86" spans="2:11">
      <c r="B86" s="362"/>
      <c r="C86" s="362"/>
      <c r="D86" s="362"/>
      <c r="E86" s="362"/>
      <c r="F86" s="362"/>
      <c r="G86" s="362"/>
      <c r="H86" s="362"/>
      <c r="I86" s="362"/>
      <c r="J86" s="362"/>
      <c r="K86" s="362"/>
    </row>
    <row r="87" spans="2:11">
      <c r="B87" s="362"/>
      <c r="C87" s="362"/>
      <c r="D87" s="362"/>
      <c r="E87" s="362"/>
      <c r="F87" s="362"/>
      <c r="G87" s="362"/>
      <c r="H87" s="362"/>
      <c r="I87" s="362"/>
      <c r="J87" s="362"/>
      <c r="K87" s="362"/>
    </row>
    <row r="88" spans="2:11">
      <c r="B88" s="362"/>
      <c r="C88" s="362"/>
      <c r="D88" s="362"/>
      <c r="E88" s="362"/>
      <c r="F88" s="362"/>
      <c r="G88" s="362"/>
      <c r="H88" s="362"/>
      <c r="I88" s="362"/>
      <c r="J88" s="362"/>
      <c r="K88" s="362"/>
    </row>
    <row r="89" spans="2:11">
      <c r="B89" s="362"/>
      <c r="C89" s="362"/>
      <c r="D89" s="362"/>
      <c r="E89" s="362"/>
      <c r="F89" s="362"/>
      <c r="G89" s="362"/>
      <c r="H89" s="362"/>
      <c r="I89" s="362"/>
      <c r="J89" s="362"/>
      <c r="K89" s="362"/>
    </row>
  </sheetData>
  <mergeCells count="20">
    <mergeCell ref="B81:K89"/>
    <mergeCell ref="B60:K60"/>
    <mergeCell ref="B61:K61"/>
    <mergeCell ref="B77:K79"/>
    <mergeCell ref="B62:K62"/>
    <mergeCell ref="B65:K69"/>
    <mergeCell ref="B70:K70"/>
    <mergeCell ref="B71:K71"/>
    <mergeCell ref="B72:K72"/>
    <mergeCell ref="B73:K73"/>
    <mergeCell ref="B74:K74"/>
    <mergeCell ref="B3:K5"/>
    <mergeCell ref="B55:K59"/>
    <mergeCell ref="B19:K26"/>
    <mergeCell ref="B28:K32"/>
    <mergeCell ref="B34:K40"/>
    <mergeCell ref="B41:K46"/>
    <mergeCell ref="B7:K10"/>
    <mergeCell ref="B12:K15"/>
    <mergeCell ref="B49:K49"/>
  </mergeCells>
  <phoneticPr fontId="2"/>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I42"/>
  <sheetViews>
    <sheetView workbookViewId="0">
      <selection activeCell="B12" sqref="B12"/>
    </sheetView>
  </sheetViews>
  <sheetFormatPr defaultColWidth="9" defaultRowHeight="15"/>
  <cols>
    <col min="1" max="1" width="24.125" style="3" customWidth="1"/>
    <col min="2" max="2" width="9" style="3"/>
    <col min="3" max="3" width="9" style="40"/>
    <col min="4" max="7" width="9" style="3"/>
    <col min="8" max="8" width="10.875" style="3" bestFit="1" customWidth="1"/>
    <col min="9" max="16384" width="9" style="3"/>
  </cols>
  <sheetData>
    <row r="1" spans="1:7" ht="25.5">
      <c r="A1" s="41" t="s">
        <v>413</v>
      </c>
    </row>
    <row r="3" spans="1:7">
      <c r="A3" s="42" t="s">
        <v>414</v>
      </c>
    </row>
    <row r="4" spans="1:7">
      <c r="B4" s="3" t="s">
        <v>415</v>
      </c>
      <c r="D4" s="3" t="s">
        <v>416</v>
      </c>
      <c r="E4" s="3" t="s">
        <v>417</v>
      </c>
      <c r="F4" s="3" t="s">
        <v>418</v>
      </c>
      <c r="G4" s="3" t="s">
        <v>419</v>
      </c>
    </row>
    <row r="5" spans="1:7">
      <c r="A5" s="3" t="s">
        <v>420</v>
      </c>
      <c r="B5" s="3" t="s">
        <v>416</v>
      </c>
      <c r="C5" s="40" t="s">
        <v>421</v>
      </c>
      <c r="D5" s="3">
        <v>1</v>
      </c>
      <c r="E5" s="3">
        <f>1000*158.987/1000</f>
        <v>158.98699999999999</v>
      </c>
      <c r="F5" s="3">
        <f>1000*158.987/1000</f>
        <v>158.98699999999999</v>
      </c>
      <c r="G5" s="3">
        <f>(1000/7.37)/1000</f>
        <v>0.13568521031207598</v>
      </c>
    </row>
    <row r="6" spans="1:7">
      <c r="A6" s="3" t="s">
        <v>422</v>
      </c>
      <c r="B6" s="3" t="s">
        <v>417</v>
      </c>
      <c r="C6" s="40" t="s">
        <v>421</v>
      </c>
      <c r="D6" s="3">
        <f>(1000000/158.987)/1000</f>
        <v>6.2898224383125658</v>
      </c>
      <c r="E6" s="3">
        <v>1</v>
      </c>
      <c r="F6" s="3">
        <v>1</v>
      </c>
      <c r="G6" s="3">
        <f>1000000/1172/1000</f>
        <v>0.85324232081911255</v>
      </c>
    </row>
    <row r="7" spans="1:7" ht="18">
      <c r="A7" s="3" t="s">
        <v>423</v>
      </c>
      <c r="B7" s="3" t="s">
        <v>424</v>
      </c>
      <c r="C7" s="40" t="s">
        <v>421</v>
      </c>
      <c r="D7" s="3">
        <f>(1000000/158.987)/1000</f>
        <v>6.2898224383125658</v>
      </c>
      <c r="E7" s="3">
        <v>1</v>
      </c>
      <c r="F7" s="3">
        <v>1</v>
      </c>
      <c r="G7" s="3">
        <f>G6</f>
        <v>0.85324232081911255</v>
      </c>
    </row>
    <row r="8" spans="1:7">
      <c r="A8" s="3" t="s">
        <v>425</v>
      </c>
      <c r="B8" s="3" t="s">
        <v>419</v>
      </c>
      <c r="C8" s="40" t="s">
        <v>421</v>
      </c>
      <c r="D8" s="3">
        <f>1*7.37</f>
        <v>7.37</v>
      </c>
      <c r="E8" s="3">
        <f>(1000*1172)/1000000</f>
        <v>1.1719999999999999</v>
      </c>
      <c r="F8" s="3">
        <f>(1000*1172)/1000000</f>
        <v>1.1719999999999999</v>
      </c>
      <c r="G8" s="3">
        <v>1</v>
      </c>
    </row>
    <row r="10" spans="1:7">
      <c r="B10" s="3" t="s">
        <v>415</v>
      </c>
    </row>
    <row r="11" spans="1:7">
      <c r="A11" s="3" t="s">
        <v>426</v>
      </c>
      <c r="B11" s="3" t="s">
        <v>427</v>
      </c>
    </row>
    <row r="12" spans="1:7">
      <c r="A12" s="3" t="s">
        <v>428</v>
      </c>
      <c r="B12" s="3" t="s">
        <v>429</v>
      </c>
    </row>
    <row r="13" spans="1:7">
      <c r="A13" s="3" t="s">
        <v>430</v>
      </c>
      <c r="B13" s="3" t="s">
        <v>431</v>
      </c>
    </row>
    <row r="14" spans="1:7">
      <c r="A14" s="3" t="s">
        <v>432</v>
      </c>
      <c r="B14" s="3" t="s">
        <v>433</v>
      </c>
    </row>
    <row r="18" spans="1:9">
      <c r="A18" s="42" t="s">
        <v>434</v>
      </c>
    </row>
    <row r="19" spans="1:9">
      <c r="B19" s="3" t="s">
        <v>435</v>
      </c>
      <c r="D19" s="3" t="s">
        <v>436</v>
      </c>
      <c r="E19" s="3" t="s">
        <v>437</v>
      </c>
      <c r="F19" s="3" t="s">
        <v>438</v>
      </c>
      <c r="G19" s="3" t="s">
        <v>439</v>
      </c>
      <c r="H19" s="3" t="s">
        <v>440</v>
      </c>
      <c r="I19" s="3" t="s">
        <v>441</v>
      </c>
    </row>
    <row r="20" spans="1:9">
      <c r="A20" s="3" t="s">
        <v>442</v>
      </c>
      <c r="B20" s="3" t="s">
        <v>436</v>
      </c>
      <c r="C20" s="40" t="s">
        <v>421</v>
      </c>
      <c r="D20" s="3">
        <v>1</v>
      </c>
      <c r="E20" s="3">
        <f>1/D21</f>
        <v>0.27777777777777779</v>
      </c>
      <c r="F20" s="43">
        <v>238.846</v>
      </c>
      <c r="G20" s="3">
        <v>25.825800000000001</v>
      </c>
      <c r="H20" s="3">
        <f>23.8846/1000</f>
        <v>2.3884599999999999E-2</v>
      </c>
      <c r="I20" s="3">
        <v>947.81700000000001</v>
      </c>
    </row>
    <row r="21" spans="1:9">
      <c r="A21" s="3" t="s">
        <v>443</v>
      </c>
      <c r="B21" s="3" t="s">
        <v>437</v>
      </c>
      <c r="C21" s="40" t="s">
        <v>421</v>
      </c>
      <c r="D21" s="3">
        <v>3.6</v>
      </c>
      <c r="E21" s="3">
        <v>1</v>
      </c>
      <c r="F21" s="3">
        <v>859.846</v>
      </c>
      <c r="G21" s="3">
        <v>92.972899999999996</v>
      </c>
      <c r="H21" s="3">
        <f>85.9845/1000</f>
        <v>8.5984499999999991E-2</v>
      </c>
      <c r="I21" s="3">
        <v>3412.14</v>
      </c>
    </row>
    <row r="22" spans="1:9">
      <c r="A22" s="3" t="s">
        <v>444</v>
      </c>
      <c r="B22" s="3" t="s">
        <v>438</v>
      </c>
      <c r="C22" s="40" t="s">
        <v>421</v>
      </c>
      <c r="D22" s="3">
        <f>1/F20</f>
        <v>4.186798187953744E-3</v>
      </c>
      <c r="E22" s="3">
        <f>1/F21</f>
        <v>1.1629989556269378E-3</v>
      </c>
      <c r="F22" s="3">
        <v>1</v>
      </c>
      <c r="G22" s="3">
        <f>1/G21</f>
        <v>1.0755822395558275E-2</v>
      </c>
      <c r="H22" s="3">
        <f>1/F24</f>
        <v>1E-4</v>
      </c>
      <c r="I22" s="3">
        <v>3.9676100000000001</v>
      </c>
    </row>
    <row r="23" spans="1:9">
      <c r="A23" s="3" t="s">
        <v>445</v>
      </c>
      <c r="B23" s="3" t="s">
        <v>439</v>
      </c>
      <c r="C23" s="40" t="s">
        <v>421</v>
      </c>
      <c r="D23" s="3">
        <f>1/G20</f>
        <v>3.8720968953527092E-2</v>
      </c>
      <c r="E23" s="3">
        <v>1.0755799999999999E-2</v>
      </c>
      <c r="F23" s="3">
        <v>9.2483400000000007</v>
      </c>
      <c r="G23" s="3">
        <v>1</v>
      </c>
      <c r="H23" s="3">
        <v>0.92483400000000004</v>
      </c>
      <c r="I23" s="3">
        <v>36.700400000000002</v>
      </c>
    </row>
    <row r="24" spans="1:9">
      <c r="A24" s="3" t="s">
        <v>446</v>
      </c>
      <c r="B24" s="3" t="s">
        <v>440</v>
      </c>
      <c r="C24" s="40" t="s">
        <v>421</v>
      </c>
      <c r="D24" s="3">
        <f>1/H20</f>
        <v>41.867981879537446</v>
      </c>
      <c r="E24" s="3">
        <v>11.63</v>
      </c>
      <c r="F24" s="3">
        <v>10000</v>
      </c>
      <c r="G24" s="3">
        <v>1.0812700000000001E-3</v>
      </c>
      <c r="H24" s="3">
        <v>1</v>
      </c>
      <c r="I24" s="3">
        <v>39683.199999999997</v>
      </c>
    </row>
    <row r="25" spans="1:9">
      <c r="A25" s="3" t="s">
        <v>447</v>
      </c>
      <c r="B25" s="3" t="s">
        <v>441</v>
      </c>
      <c r="C25" s="40" t="s">
        <v>421</v>
      </c>
      <c r="D25" s="3">
        <f>1/I20</f>
        <v>1.055055986545926E-3</v>
      </c>
      <c r="E25" s="3">
        <v>2.93071E-4</v>
      </c>
      <c r="F25" s="3">
        <v>251996</v>
      </c>
      <c r="G25" s="3">
        <v>2.72477E-2</v>
      </c>
      <c r="H25" s="3">
        <v>2.5199599999999998E-5</v>
      </c>
      <c r="I25" s="3">
        <v>1</v>
      </c>
    </row>
    <row r="28" spans="1:9">
      <c r="A28" s="42" t="s">
        <v>448</v>
      </c>
    </row>
    <row r="30" spans="1:9">
      <c r="A30" s="3" t="s">
        <v>449</v>
      </c>
    </row>
    <row r="31" spans="1:9">
      <c r="A31" s="3" t="s">
        <v>450</v>
      </c>
    </row>
    <row r="32" spans="1:9">
      <c r="A32" s="3" t="s">
        <v>451</v>
      </c>
    </row>
    <row r="33" spans="1:1">
      <c r="A33" s="3" t="s">
        <v>452</v>
      </c>
    </row>
    <row r="34" spans="1:1">
      <c r="A34" s="3" t="s">
        <v>453</v>
      </c>
    </row>
    <row r="35" spans="1:1">
      <c r="A35" s="3" t="s">
        <v>454</v>
      </c>
    </row>
    <row r="36" spans="1:1">
      <c r="A36" s="3" t="s">
        <v>455</v>
      </c>
    </row>
    <row r="38" spans="1:1">
      <c r="A38" s="42" t="s">
        <v>456</v>
      </c>
    </row>
    <row r="40" spans="1:1">
      <c r="A40" s="3" t="s">
        <v>457</v>
      </c>
    </row>
    <row r="41" spans="1:1">
      <c r="A41" s="3" t="s">
        <v>458</v>
      </c>
    </row>
    <row r="42" spans="1:1">
      <c r="A42" s="3" t="s">
        <v>459</v>
      </c>
    </row>
  </sheetData>
  <sheetProtection password="F9F9" sheet="1" objects="1" scenarios="1"/>
  <phoneticPr fontId="2"/>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229853a5-41d1-4e80-9ba6-933fc2989dd1">
      <Terms xmlns="http://schemas.microsoft.com/office/infopath/2007/PartnerControls"/>
    </lcf76f155ced4ddcb4097134ff3c332f>
    <TaxCatchAll xmlns="a5148264-cdf3-484d-9500-79b90e4d05ee"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F18EBBF21BB27745A2DDA4298EE0EAD0" ma:contentTypeVersion="16" ma:contentTypeDescription="新しいドキュメントを作成します。" ma:contentTypeScope="" ma:versionID="62cd716608b8e05d9b3ab60947708a97">
  <xsd:schema xmlns:xsd="http://www.w3.org/2001/XMLSchema" xmlns:xs="http://www.w3.org/2001/XMLSchema" xmlns:p="http://schemas.microsoft.com/office/2006/metadata/properties" xmlns:ns2="229853a5-41d1-4e80-9ba6-933fc2989dd1" xmlns:ns3="a5148264-cdf3-484d-9500-79b90e4d05ee" targetNamespace="http://schemas.microsoft.com/office/2006/metadata/properties" ma:root="true" ma:fieldsID="6b5ded9c323ad2703c8cc0fc1b8a0ae5" ns2:_="" ns3:_="">
    <xsd:import namespace="229853a5-41d1-4e80-9ba6-933fc2989dd1"/>
    <xsd:import namespace="a5148264-cdf3-484d-9500-79b90e4d05ee"/>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ServiceLocation"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29853a5-41d1-4e80-9ba6-933fc2989dd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画像タグ" ma:readOnly="false" ma:fieldId="{5cf76f15-5ced-4ddc-b409-7134ff3c332f}" ma:taxonomyMulti="true" ma:sspId="19187c13-ff0b-40b9-aedf-f4c5774af770"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5148264-cdf3-484d-9500-79b90e4d05ee" elementFormDefault="qualified">
    <xsd:import namespace="http://schemas.microsoft.com/office/2006/documentManagement/types"/>
    <xsd:import namespace="http://schemas.microsoft.com/office/infopath/2007/PartnerControls"/>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element name="TaxCatchAll" ma:index="23" nillable="true" ma:displayName="Taxonomy Catch All Column" ma:hidden="true" ma:list="{ccfa1664-c1e7-45c2-a57f-1b5459021fb5}" ma:internalName="TaxCatchAll" ma:showField="CatchAllData" ma:web="a5148264-cdf3-484d-9500-79b90e4d05e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F78516F-D1E5-44A0-AC4D-3D13361C2E0B}">
  <ds:schemaRefs>
    <ds:schemaRef ds:uri="http://schemas.microsoft.com/office/infopath/2007/PartnerControls"/>
    <ds:schemaRef ds:uri="http://purl.org/dc/terms/"/>
    <ds:schemaRef ds:uri="http://schemas.microsoft.com/office/2006/documentManagement/types"/>
    <ds:schemaRef ds:uri="229853a5-41d1-4e80-9ba6-933fc2989dd1"/>
    <ds:schemaRef ds:uri="http://purl.org/dc/elements/1.1/"/>
    <ds:schemaRef ds:uri="http://schemas.microsoft.com/office/2006/metadata/properties"/>
    <ds:schemaRef ds:uri="http://schemas.openxmlformats.org/package/2006/metadata/core-properties"/>
    <ds:schemaRef ds:uri="http://purl.org/dc/dcmitype/"/>
    <ds:schemaRef ds:uri="a5148264-cdf3-484d-9500-79b90e4d05ee"/>
    <ds:schemaRef ds:uri="http://www.w3.org/XML/1998/namespace"/>
  </ds:schemaRefs>
</ds:datastoreItem>
</file>

<file path=customXml/itemProps2.xml><?xml version="1.0" encoding="utf-8"?>
<ds:datastoreItem xmlns:ds="http://schemas.openxmlformats.org/officeDocument/2006/customXml" ds:itemID="{20031723-FF58-4896-BEE0-15B7C2A47B90}">
  <ds:schemaRefs>
    <ds:schemaRef ds:uri="http://schemas.microsoft.com/sharepoint/v3/contenttype/forms"/>
  </ds:schemaRefs>
</ds:datastoreItem>
</file>

<file path=customXml/itemProps3.xml><?xml version="1.0" encoding="utf-8"?>
<ds:datastoreItem xmlns:ds="http://schemas.openxmlformats.org/officeDocument/2006/customXml" ds:itemID="{8A77F0CA-874D-414F-942F-D2A05A9DA44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29853a5-41d1-4e80-9ba6-933fc2989dd1"/>
    <ds:schemaRef ds:uri="a5148264-cdf3-484d-9500-79b90e4d05e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4</vt:i4>
      </vt:variant>
    </vt:vector>
  </HeadingPairs>
  <TitlesOfParts>
    <vt:vector size="14" baseType="lpstr">
      <vt:lpstr>Cover</vt:lpstr>
      <vt:lpstr>Supply</vt:lpstr>
      <vt:lpstr>Imports</vt:lpstr>
      <vt:lpstr>Exports</vt:lpstr>
      <vt:lpstr>Transformation</vt:lpstr>
      <vt:lpstr>Consumption</vt:lpstr>
      <vt:lpstr>Capacity</vt:lpstr>
      <vt:lpstr>Definition of Terms</vt:lpstr>
      <vt:lpstr>Units</vt:lpstr>
      <vt:lpstr>correspondence table</vt:lpstr>
      <vt:lpstr>Capacity!Print_Area</vt:lpstr>
      <vt:lpstr>Consumption!Print_Area</vt:lpstr>
      <vt:lpstr>Supply!Print_Area</vt:lpstr>
      <vt:lpstr>Transformation!Print_Area</vt:lpstr>
    </vt:vector>
  </TitlesOfParts>
  <Manager/>
  <Company>EDMC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木村　繁</dc:creator>
  <cp:keywords/>
  <dc:description/>
  <cp:lastModifiedBy>Matthew DUMLAO</cp:lastModifiedBy>
  <cp:revision/>
  <cp:lastPrinted>2023-11-21T02:23:08Z</cp:lastPrinted>
  <dcterms:created xsi:type="dcterms:W3CDTF">2004-06-02T08:22:47Z</dcterms:created>
  <dcterms:modified xsi:type="dcterms:W3CDTF">2026-05-21T03:28:37Z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aveCode">
    <vt:r8>26836574077606</vt:r8>
  </property>
  <property fmtid="{D5CDD505-2E9C-101B-9397-08002B2CF9AE}" pid="3" name="ContentTypeId">
    <vt:lpwstr>0x010100F18EBBF21BB27745A2DDA4298EE0EAD0</vt:lpwstr>
  </property>
  <property fmtid="{D5CDD505-2E9C-101B-9397-08002B2CF9AE}" pid="4" name="MediaServiceImageTags">
    <vt:lpwstr/>
  </property>
</Properties>
</file>